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5"/>
  </bookViews>
  <sheets>
    <sheet name="Arkusz 1" sheetId="1" r:id="rId1"/>
    <sheet name="Arkusz2" sheetId="2" r:id="rId2"/>
    <sheet name="Arkusz 3" sheetId="3" r:id="rId3"/>
    <sheet name="Arkusz4" sheetId="4" r:id="rId4"/>
    <sheet name="Arkusz5" sheetId="5" r:id="rId5"/>
    <sheet name="Arkusz6" sheetId="6" r:id="rId6"/>
  </sheets>
  <definedNames>
    <definedName name="Excel_BuiltIn__FilterDatabase_3">'Arkusz 3'!$A$3:$J$640</definedName>
    <definedName name="Excel_BuiltIn__FilterDatabase_3_1">'Arkusz 3'!$A$3:$J$640</definedName>
  </definedNames>
  <calcPr fullCalcOnLoad="1"/>
</workbook>
</file>

<file path=xl/sharedStrings.xml><?xml version="1.0" encoding="utf-8"?>
<sst xmlns="http://schemas.openxmlformats.org/spreadsheetml/2006/main" count="1427" uniqueCount="489">
  <si>
    <t>DOCHODY</t>
  </si>
  <si>
    <t>TABELA NR 1</t>
  </si>
  <si>
    <t>Dochody bieżące</t>
  </si>
  <si>
    <t>Dochody majątkowe</t>
  </si>
  <si>
    <t>Dział</t>
  </si>
  <si>
    <t>Rozdz.</t>
  </si>
  <si>
    <t>§</t>
  </si>
  <si>
    <t>Wyszczególnienie</t>
  </si>
  <si>
    <t>Plan roku 2013</t>
  </si>
  <si>
    <t>Plan po zmianach 30.06.2013r.</t>
  </si>
  <si>
    <t>Prognoza na 2014 r.</t>
  </si>
  <si>
    <t>%      7:6</t>
  </si>
  <si>
    <t>Plan po zmianach 30.06.2013 r.</t>
  </si>
  <si>
    <t>%         11:10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</si>
  <si>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</si>
  <si>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</si>
  <si>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</si>
  <si>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</si>
  <si>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 zleconych gminie (związkom gmin) ustawami</t>
  </si>
  <si>
    <t>Transport i łączność</t>
  </si>
  <si>
    <t>Lokalny transport zbiorowy</t>
  </si>
  <si>
    <t>0830</t>
  </si>
  <si>
    <t xml:space="preserve">Wpływy z usług </t>
  </si>
  <si>
    <t>0970</t>
  </si>
  <si>
    <t>Wpływy z różnych dochodów</t>
  </si>
  <si>
    <t>Dotacje celowe otrzymane z gminy na zadania bieżące realizowane na podstawie porozumień (umów) między jednostkami samorządu terytorialnego</t>
  </si>
  <si>
    <t>Drogi publiczne gminne</t>
  </si>
  <si>
    <t xml:space="preserve">Dotacje celowe w ramach programów finansowanych z udziałem środków europejskich oraz środków, o których mowa w art.5 ust. 1 pkt 3 oraz ust.3 pkt 5 i 6 ustawy, lub płatności w ramach budżetu środków europejskich </t>
  </si>
  <si>
    <t>Turystyka</t>
  </si>
  <si>
    <t>Gospodarka mieszkaniowa</t>
  </si>
  <si>
    <t>Gospodarka gruntami i nieruchomościami</t>
  </si>
  <si>
    <t>0470</t>
  </si>
  <si>
    <t>Wpływy z opłat  za trwały zarząd, użytkowanie , służebności i użytkowanie wieczyste nieruchomości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</si>
  <si>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</si>
  <si>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</si>
  <si>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</si>
  <si>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</si>
  <si>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</si>
  <si>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</si>
  <si>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</si>
  <si>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nieruchomości</t>
  </si>
  <si>
    <t>0920</t>
  </si>
  <si>
    <t>Pozostałe odsetki</t>
  </si>
  <si>
    <t>Działalność usługowa</t>
  </si>
  <si>
    <t>Cmentarze</t>
  </si>
  <si>
    <t>Wpływy z usług</t>
  </si>
  <si>
    <t>Dotacje celowe otrzymane z budżetu państwa na zadania bieżące realizowane przez gminę na podstawie porozumień z organami administracji rządowej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</si>
  <si>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</si>
  <si>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</si>
  <si>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</si>
  <si>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</si>
  <si>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</si>
  <si>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</si>
  <si>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</si>
  <si>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</si>
  <si>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</si>
  <si>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-</t>
  </si>
  <si>
    <t>Pozostałe wydatki obronne</t>
  </si>
  <si>
    <t>Bezpieczeństwo publiczne i ochrona przeciwpożarowa</t>
  </si>
  <si>
    <t>Obrona cywilna</t>
  </si>
  <si>
    <t>Straż gminna (miejska)</t>
  </si>
  <si>
    <t>0570</t>
  </si>
  <si>
    <t>Grzywny , mandaty i inne kary pieniężne od ludności</t>
  </si>
  <si>
    <t>Pozostałe dochody</t>
  </si>
  <si>
    <t>Dochody od osób prawnych, od osób fizycznych i od innych jednostek nie posiadających osobowości prawnej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</si>
  <si>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</si>
  <si>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</si>
  <si>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</si>
  <si>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</si>
  <si>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</si>
  <si>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</si>
  <si>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</si>
  <si>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</si>
  <si>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</si>
  <si>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</si>
  <si>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</si>
  <si>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</si>
  <si>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</si>
  <si>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</si>
  <si>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</si>
  <si>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</si>
  <si>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</si>
  <si>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</si>
  <si>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</si>
  <si>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</si>
  <si>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</si>
  <si>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</si>
  <si>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</si>
  <si>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</si>
  <si>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</si>
  <si>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</si>
  <si>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</si>
  <si>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na podstawie odrębnych ustaw</t>
  </si>
  <si>
    <t>0590</t>
  </si>
  <si>
    <t>Wpływy z opłat za koncesje i licencje</t>
  </si>
  <si>
    <t xml:space="preserve">Pozostałe odsetki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</si>
  <si>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</si>
  <si>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</si>
  <si>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</si>
  <si>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</si>
  <si>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</si>
  <si>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</si>
  <si>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</si>
  <si>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</si>
  <si>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</si>
  <si>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Oświata i wychowanie</t>
  </si>
  <si>
    <t>Szkoły podstawowe</t>
  </si>
  <si>
    <t xml:space="preserve">Wpływy ze sprzedaży składników majątkowych </t>
  </si>
  <si>
    <t>Przedszkola</t>
  </si>
  <si>
    <t>Dotacje celowe otrzymane z budżetu państwa na realizację zadań bieżących gmin z zakresu edukacyjnej opieki wychowawczej finansowanych w całości przez budżet państwa w  ramach programów rządowych</t>
  </si>
  <si>
    <t>Gimnazja</t>
  </si>
  <si>
    <t>0870</t>
  </si>
  <si>
    <t>Pomoc społeczna</t>
  </si>
  <si>
    <t>Domy pomocy społecznej</t>
  </si>
  <si>
    <t>Ośrodki wsparcia</t>
  </si>
  <si>
    <t>Wspieranie rodzin</t>
  </si>
  <si>
    <t>Dotacje celowe otrzymane z budżetu państwa na realizację własnych zadań bieżących gmin (związków gmin)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</si>
  <si>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</si>
  <si>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</si>
  <si>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</si>
  <si>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Zasiłki stałe</t>
  </si>
  <si>
    <t>Ośrodki pomocy społecznej</t>
  </si>
  <si>
    <t xml:space="preserve">Jednostki specjalistycznego poradnictwa, mieszkania chronione i ośrodki interwencji </t>
  </si>
  <si>
    <t>Usługi opiekuńcze i specjalistyczne usługi opiekuńcze</t>
  </si>
  <si>
    <t>Pozostałe zadania w zakresie polityki społecznej</t>
  </si>
  <si>
    <t xml:space="preserve">Żłobki </t>
  </si>
  <si>
    <t>Edukacyjna opieka wychowawcza</t>
  </si>
  <si>
    <t xml:space="preserve">Placówki wychowania pozaszkolnego </t>
  </si>
  <si>
    <t>Pomoc materialna dla uczniów</t>
  </si>
  <si>
    <t>Gospodarka komunalna i ochrona środowiska</t>
  </si>
  <si>
    <t>Gospodarka odpadami</t>
  </si>
  <si>
    <t>Wpływy i wydatki związane z gromadzeniem środków z opłat i kar za korzystanie ze środowiska</t>
  </si>
  <si>
    <t>0580</t>
  </si>
  <si>
    <t>Grzywny i kary pieniężne od osób prawnych i innych jednostek organizacyjnych</t>
  </si>
  <si>
    <t>0780</t>
  </si>
  <si>
    <t>Dochody ze zbycia praw majątkowych</t>
  </si>
  <si>
    <t>Kultura fizyczna</t>
  </si>
  <si>
    <t>Instytucje kultury fizycznej</t>
  </si>
  <si>
    <t>Ogółem</t>
  </si>
  <si>
    <t>PROGNOZA DOCHODÓW WEDŁUG ŻRÓDEŁ NA 2014 ROK</t>
  </si>
  <si>
    <t>TABELA NR 2</t>
  </si>
  <si>
    <t>Lp.</t>
  </si>
  <si>
    <t>Plan po zmianach (30.06.2013)</t>
  </si>
  <si>
    <t>Prognoza 2014 r</t>
  </si>
  <si>
    <t>Dynamika    5:4</t>
  </si>
  <si>
    <t>DOCHODY OGÓŁEM</t>
  </si>
  <si>
    <t>I</t>
  </si>
  <si>
    <t>DOCHODY WŁASNE</t>
  </si>
  <si>
    <t>PODATKI</t>
  </si>
  <si>
    <t>a</t>
  </si>
  <si>
    <t>podatek od nieruchomości</t>
  </si>
  <si>
    <t>b</t>
  </si>
  <si>
    <t>podatek rolny</t>
  </si>
  <si>
    <t>c</t>
  </si>
  <si>
    <t>podatek od środków transportowych</t>
  </si>
  <si>
    <t>d</t>
  </si>
  <si>
    <t>podatek opłacany w formie karty podatkowej</t>
  </si>
  <si>
    <t>e</t>
  </si>
  <si>
    <t>podatek od spadków i darowizn</t>
  </si>
  <si>
    <t>f</t>
  </si>
  <si>
    <t>podatek od czynności cywilnoprawnych</t>
  </si>
  <si>
    <t>OPŁATY</t>
  </si>
  <si>
    <t>opłata skarbowa</t>
  </si>
  <si>
    <t>opłata targowa</t>
  </si>
  <si>
    <t>opłata za zezwolenie na sprzedaż alkoholu</t>
  </si>
  <si>
    <t>opłata od posiadania psów</t>
  </si>
  <si>
    <t>pozostałe opłaty</t>
  </si>
  <si>
    <t>DOCHODY Z MAJĄTKU GMINY</t>
  </si>
  <si>
    <t>dochody z najmu i dzierżawy składników majątkowych</t>
  </si>
  <si>
    <t>wpływy ze sprzedaży mienia komunalnego</t>
  </si>
  <si>
    <t>wpływy z opłat za trwały zarząd, użytkowanie, służebności i użytkowanie wieczyste nieruchomości</t>
  </si>
  <si>
    <t>wpływy z przekształcenia prawa użytkowania wieczystego w prawo własności</t>
  </si>
  <si>
    <t>dochody ze zbycia praw majątkowych</t>
  </si>
  <si>
    <t>UDZIAŁY W DOCHODACH STANOWIĄCYCH DOCHÓD BUDŻETU PAŃSTWA</t>
  </si>
  <si>
    <t>udziały we wpływach z podatku dochodowego od osób prawnych (CIT)</t>
  </si>
  <si>
    <t>udziały we wpływach z podatku dochodowego od osób fizycznych (PIT)</t>
  </si>
  <si>
    <t>POZOSTAŁE  DOCHODY</t>
  </si>
  <si>
    <t xml:space="preserve">wpływy z usług </t>
  </si>
  <si>
    <t>różne dochody</t>
  </si>
  <si>
    <t>odsetki</t>
  </si>
  <si>
    <t>mandaty Straży Miejskiej</t>
  </si>
  <si>
    <t>dochody związane z realizacją zadań z zakresu administracji rządowej oraz innych zadań zleconych ustawami</t>
  </si>
  <si>
    <t>pozostałe</t>
  </si>
  <si>
    <t>II</t>
  </si>
  <si>
    <t>DOTACJE CELOWE</t>
  </si>
  <si>
    <t>na zadania z zakresu administracji rządowej</t>
  </si>
  <si>
    <t>na zadania własne</t>
  </si>
  <si>
    <t>na zadania realizowane na podstawie porozumień z organami administracji rządowej</t>
  </si>
  <si>
    <t>na zadania realizowane na podstawie porozumień z jednostkami samorządu terytorialnego</t>
  </si>
  <si>
    <t>III</t>
  </si>
  <si>
    <t>SUBWENCJA OGÓLNA</t>
  </si>
  <si>
    <t>część oświatowa</t>
  </si>
  <si>
    <t>IV</t>
  </si>
  <si>
    <t>POZOSTAŁE DOCHODY</t>
  </si>
  <si>
    <t>dotacje na programy finansowane z udziałem środków z UE</t>
  </si>
  <si>
    <t>WYDATKI W UKŁADZIE FINANSOWYM</t>
  </si>
  <si>
    <t xml:space="preserve"> </t>
  </si>
  <si>
    <t>WYDATKI OGÓŁEM</t>
  </si>
  <si>
    <t>z tego:</t>
  </si>
  <si>
    <t>1.</t>
  </si>
  <si>
    <t>majątkowe</t>
  </si>
  <si>
    <t>w tym:</t>
  </si>
  <si>
    <t>inwestycyjne</t>
  </si>
  <si>
    <t>zakupy inwestycyjne</t>
  </si>
  <si>
    <t>dotacje na inwestycje</t>
  </si>
  <si>
    <t xml:space="preserve">zakup i objęcie akcji i udziałów </t>
  </si>
  <si>
    <t>2.</t>
  </si>
  <si>
    <t>bieżące</t>
  </si>
  <si>
    <t>wynagrodzenia i składki</t>
  </si>
  <si>
    <t>związane z realizacją zadań statutowych</t>
  </si>
  <si>
    <t xml:space="preserve">dotacje na zadania bieżące </t>
  </si>
  <si>
    <t>świadczenia na rzecz osób fizycznych</t>
  </si>
  <si>
    <t xml:space="preserve">obsługa długu </t>
  </si>
  <si>
    <t>Wynik</t>
  </si>
  <si>
    <t>Finansowanie</t>
  </si>
  <si>
    <t>PRZYCHODY OGÓŁEM</t>
  </si>
  <si>
    <t>kredyty i pożyczki</t>
  </si>
  <si>
    <t>V</t>
  </si>
  <si>
    <t>ROZCHODY</t>
  </si>
  <si>
    <t>spłaty kredytów i pożyczek</t>
  </si>
  <si>
    <t>WYDATKI</t>
  </si>
  <si>
    <t>TABELA NR 3</t>
  </si>
  <si>
    <t xml:space="preserve">Rozdz. </t>
  </si>
  <si>
    <t>Nazwa</t>
  </si>
  <si>
    <t>Plan na 2014 r.</t>
  </si>
  <si>
    <t>Dynamika 6:5</t>
  </si>
  <si>
    <t>wydatki bieżące</t>
  </si>
  <si>
    <t>dotacje na zadania bieżące</t>
  </si>
  <si>
    <t>01030</t>
  </si>
  <si>
    <t>Izby rolnicze</t>
  </si>
  <si>
    <t>wydatki majątkowe</t>
  </si>
  <si>
    <t>inwestycje</t>
  </si>
  <si>
    <t>zakup i objęcie akcji i udziałów</t>
  </si>
  <si>
    <t>Zakup i montaż ławek i wiat przystankowych</t>
  </si>
  <si>
    <t>Drogi publiczne wojewódzkie</t>
  </si>
  <si>
    <t>Przebudowa ul. Gen. Władysława Sikorskiego</t>
  </si>
  <si>
    <t>Przebudowa skrzyżowania ulic Wałbrzyskiej (droga wojewódzka nr 379) na odcinku od granic administracyjnych miasta Świdnicy do skrzyżowania z ul. Jana Kochanowskiego (droga powiatowa nr 3396D) wraz z budową ronda</t>
  </si>
  <si>
    <t>Modernizacja drogi wojewódzkiej 379 w mieście Świdnica</t>
  </si>
  <si>
    <t>Drogi publiczne powiatowe</t>
  </si>
  <si>
    <t>Przebudowa drogi powiatowej nr 2867 D ul. Bystrzyckiej w Świdnicy</t>
  </si>
  <si>
    <t>Budowa drogi powiatowej nr 3396 D na odcinku pomiędzy drogą krajową nr 35 a droga wojewódzką nr 382 i ul. Stęczyńskiego w Świdnicy</t>
  </si>
  <si>
    <t>Budowa  centrum przesiadkowego przy ul. Dworcowej i Kolejowej w Świdnicy</t>
  </si>
  <si>
    <t>Budowa parkingu przy ul. Piotra Skargi</t>
  </si>
  <si>
    <t>Przebudowa ul. Ceglanej (dokumentacja)</t>
  </si>
  <si>
    <t>Przebudowa ul. Równej w Świdnicy na odcinku od skrzyżowania z ul. Westerplatte do skrzyżowania z ul. Zygmuntowską wraz z budową parkingu</t>
  </si>
  <si>
    <t>Budowa pętli autobusowej przy ul. Janusza Korczaka w Świdnicy</t>
  </si>
  <si>
    <t xml:space="preserve">Budowa ul. Kliczkowskiej </t>
  </si>
  <si>
    <t>Przebudowa ulic Polna Droga i Sprzymierzeńców w Świdnicy na odcinku od ul. Piaskowej do ul. Rycerskiej wraz z przebudową wiaduktu kolejowego w ciągu łącznicy PKL nr 771 nad w/w ulicami</t>
  </si>
  <si>
    <t xml:space="preserve">Budowa parkingu przy ul. Gen. Ignacego Prądzyńskiego w Świdnicy </t>
  </si>
  <si>
    <t xml:space="preserve">Budowa parkingu przy ul. Kard. Stefana Wyszyńskiego w Świdnicy - IV etap </t>
  </si>
  <si>
    <t>Budowa parkingu przy ul. Ignacego Paderewskiego w Świdnicy</t>
  </si>
  <si>
    <t>Budowa parkingu przy ul. Klonowej w Świdnicy</t>
  </si>
  <si>
    <t>Przebudowa promenady przy ul. Kard. Stefana Wyszyńskiego</t>
  </si>
  <si>
    <t>Przebudowa nawierzchni ul. Częstochowskiej w Świdnicy</t>
  </si>
  <si>
    <t>Rozbudowa przepustu pod ul. Potokową, po stronie skrzyżowania z ul. Gen. Władysława Sikorskiego</t>
  </si>
  <si>
    <t>Przebudowa ul. Pionierów w Świdnicy oraz obiektów inżynierskich</t>
  </si>
  <si>
    <t>Zakup i montaż modemów do parkometrów</t>
  </si>
  <si>
    <t>Przebudowa ul. Sprzymierzeńców w Świdnicy od ronda do wiaduktu (dokumentacja)</t>
  </si>
  <si>
    <t>Budowa ścieżki rowerowej wzdłuż ul.Nadbrzeżnej w Świdnicy</t>
  </si>
  <si>
    <t xml:space="preserve">Budowa ul. Poprzecznej w Świdnicy </t>
  </si>
  <si>
    <t>Budowa parkingu dla autobusów w rejonie ul. Sprzymierzeńców i Wojska Polskiego w Świdnicy</t>
  </si>
  <si>
    <t>Przebudowa chodnika przy ul. Jarosława Dąbrowskiego w Świdnicy</t>
  </si>
  <si>
    <t>Przebudowa chodnika przy ul. Gen.Ignacego Prądzyńskiego w Świdnicy</t>
  </si>
  <si>
    <t>Przebudowa chodnika przy ul. Mariana Langiewicza w Świdnicy</t>
  </si>
  <si>
    <t xml:space="preserve">Przebudowa chodnika ul. Wrocławska w Świdnicy </t>
  </si>
  <si>
    <t>Budowa chodnika przy ul. Nadbrzeżnej w Świdnicy</t>
  </si>
  <si>
    <t>Budowa zatoki przy ul.Jarosława Dąbrowskiego w Świdnicy</t>
  </si>
  <si>
    <t xml:space="preserve">Budowa zatoki przy ul. Mieczysława Kozara Słobódzkiego w Świdnicy </t>
  </si>
  <si>
    <t xml:space="preserve">Budowa zatoki przy ul. Księżnej Jadwigi Śląskiej w Świdnicy </t>
  </si>
  <si>
    <t>Budowa gruntowego ciągu pieszo-rowerowego wzdłuż potoku Witoszówka nad zalewem w Świdnicy</t>
  </si>
  <si>
    <t>Zakup i montaż koszy ulicznych</t>
  </si>
  <si>
    <t>Modernizacja infrastruktury miejskiej na osiedlach mieszkaniowych</t>
  </si>
  <si>
    <t>Infrastruktura telekomunikacyjna</t>
  </si>
  <si>
    <t>Likwidacja obszarów wykluczenia informacyjnego i budowa Dolnośląskiej Sieci Szkieletowej</t>
  </si>
  <si>
    <t>Zadania w zakresie upowszechniania turystyki</t>
  </si>
  <si>
    <t>Zakłady gospodarki mieszkaniowej</t>
  </si>
  <si>
    <t xml:space="preserve">Gospodarka gruntami i nieruchomościami </t>
  </si>
  <si>
    <t>Budowa budynków komunalnych ul. Mikołaja Kopernika (spłata zobowiązań)</t>
  </si>
  <si>
    <t>Plany zagospodarowania przestrzennego</t>
  </si>
  <si>
    <t>Opracowania geodezyjne i kartograficzne</t>
  </si>
  <si>
    <t>Przebudowa cmentarza komunalnego - budowa grobowców murowanych</t>
  </si>
  <si>
    <t>Przebudowa alejek na cmentarzu przy ul. Waleriana Łukasińskiego</t>
  </si>
  <si>
    <t>Przebudowa ogrodzenia cmentarza komunalnego przy ul. Waleriana Łukasińskiego</t>
  </si>
  <si>
    <t>Zagospodarowanie terenu zaplecza cmentarza wojennego przy ul. Waleriana Łukasińskiego - etap II</t>
  </si>
  <si>
    <t xml:space="preserve">Wykonanie odwodnienia cmentarza przy ul. Słowiańskiej </t>
  </si>
  <si>
    <t>Rady gmin (miast i miast na prawach powiatu)</t>
  </si>
  <si>
    <t>związane z realizacją zadań   statutowych</t>
  </si>
  <si>
    <t>Projekt klimatyzacji budynków Urzędu Miejskiego w Świdnicy przy ul. Armii Krajowej 47-49</t>
  </si>
  <si>
    <t>Modernizacja schodów wejściowych do budynku Urzędu Miejskiego w Świdnicy ul. Armii Krajowej 49</t>
  </si>
  <si>
    <t>Zakup sprzętu komputerowego i oprogramowania</t>
  </si>
  <si>
    <t>Zakup kserokopiarki/drukarki</t>
  </si>
  <si>
    <t>Wykonanie krzeseł reżyserskich</t>
  </si>
  <si>
    <t>Komendy wojewódzkie Policji</t>
  </si>
  <si>
    <t>Zakup samochodu</t>
  </si>
  <si>
    <t>Zakup sprzętów wyposażenia Komendy Powiatowej Policji w ramach modernizacji budynku</t>
  </si>
  <si>
    <t>Komendy  wojewódzkie Państwowej Straży Pożarnej</t>
  </si>
  <si>
    <t>Zakup samochodu ratowniczo-gaśniczego</t>
  </si>
  <si>
    <t>Komendy powiatowe Państwowej Straży Pożarnej</t>
  </si>
  <si>
    <t>Zakup samochodów rozpoznawczo-ratowniczych dla KP PSP</t>
  </si>
  <si>
    <t>Zakup sprężarki do napełniania butli powietrznych</t>
  </si>
  <si>
    <t>Ochotnicze straże pożarne</t>
  </si>
  <si>
    <t>Pozostałe jednostki ochrony przeciwpożarowej</t>
  </si>
  <si>
    <t>Budowa platformy cyfrowej w Mieście Świdnica</t>
  </si>
  <si>
    <t>Obsługa długu publicznego</t>
  </si>
  <si>
    <t>wydatki z tytułu poręczeń i gwarancji</t>
  </si>
  <si>
    <t>obsługa długu</t>
  </si>
  <si>
    <t>Obsługa papierów wartościowych, kredytów i pożyczek jednostek samorządu terytorialnego</t>
  </si>
  <si>
    <t>Rozliczenia z tytułu poręczeń i gwarancji udzielonych przez Skarb Państwa lub jednostek samorządu terytorialnego</t>
  </si>
  <si>
    <t>Rezerwy ogólne i celowe</t>
  </si>
  <si>
    <t xml:space="preserve">Oświata i wychowanie </t>
  </si>
  <si>
    <t>Wymiana instalacji elektrycznej i lamp oświetleniowych w SP 6</t>
  </si>
  <si>
    <t>Zakup kserokopiarki - 2 szt. - SP1</t>
  </si>
  <si>
    <t>Zakup kserokopiarki - 1 szt. - SP 8</t>
  </si>
  <si>
    <t>Zakup zestawów komputerowych - 2 szt. - SP 315</t>
  </si>
  <si>
    <t>Zakup laptopa - SP 315</t>
  </si>
  <si>
    <t>Zakup zestawu multimedialnego - 2 szt. - SP 315</t>
  </si>
  <si>
    <t>Zakup kserokopiarki - 1 szt. - SP 315</t>
  </si>
  <si>
    <t>Oddziały przedszkolne w szkołach podstawowych</t>
  </si>
  <si>
    <t>Montaż dźwigu gospodarczego w kuchni - PM6</t>
  </si>
  <si>
    <t>Montaż okapu kuchennego i instalacji wywiewnej z kuchni - PM 6</t>
  </si>
  <si>
    <t>Wymiana instalacji  centralnego ogrzewania i pieca c.o. - PM 3</t>
  </si>
  <si>
    <t>Osuszenie budynku - zabezpieczenie przeciwwilgociowe budynku Przedszkola Miejskiego nr 1 w Świdnicy</t>
  </si>
  <si>
    <t>Montaż windy elektrycznej w kuchni PM1</t>
  </si>
  <si>
    <t>Ułożenie kostki betonowej w ciągach komunikacyjnych w ogrodzie PM 1</t>
  </si>
  <si>
    <t>Modernizacja węzła c.o. w PM 14</t>
  </si>
  <si>
    <t>Zakup zmywarki - PM 1</t>
  </si>
  <si>
    <t>Zakup komputerów - 2 szt. - PM 4</t>
  </si>
  <si>
    <t>Zakup patelni elektrycznej - PM 4</t>
  </si>
  <si>
    <t>Zakup mebli do sali dydaktycznej i jadalni - PM 6</t>
  </si>
  <si>
    <t>Zakup wideodomofonu - PM 15</t>
  </si>
  <si>
    <t>Zakup stolików i krzesełek do sal dydaktycznych - MPI 16</t>
  </si>
  <si>
    <t>Inne formy wychowania przedszkolnego</t>
  </si>
  <si>
    <t>Przebudowa węzła cieplnego w Gimnazjum nr 3 w Świdnicy</t>
  </si>
  <si>
    <t>Wymiana instalacji elektrycznej i tablic rozdzielczych na parterze i w przyziemiu w Gimnazjum nr 1</t>
  </si>
  <si>
    <t>Wymiana instalacji elektrycznej i głównej tablicy rozdzielczej w         Gimnazjum nr 2</t>
  </si>
  <si>
    <t>Wymiana nawierzchni na placu przed wejściem do budynku Gimnazjum nr 2</t>
  </si>
  <si>
    <t>Wymiana opraw oświetleniowych w pomieszczeniach Gimnazjum nr 3</t>
  </si>
  <si>
    <t>Dowożenie uczniów do szkół</t>
  </si>
  <si>
    <t>Dokształcanie i doskonalenie nauczycieli</t>
  </si>
  <si>
    <t xml:space="preserve">inwestycje </t>
  </si>
  <si>
    <t>Rozbudowa Szkoły Podstawowej nr 1 w Świdnicy - adaptacja klas letnich na sale lekcyjne</t>
  </si>
  <si>
    <t xml:space="preserve">Przebudowa budynków PM 1, PM 15 i MPI 16 w zakresie dostosowania do wymogów bezpieczeństwa pożarowego </t>
  </si>
  <si>
    <t>Ochrona zdrowia</t>
  </si>
  <si>
    <t>Zwalczanie narkomanii</t>
  </si>
  <si>
    <t>Przeciwdziałanie alkoholizmowi</t>
  </si>
  <si>
    <t>Adaptacja pomieszczeń w budynku przy ul. Franciszkańskiej dla Działu Świadczeń Rodzinnych i Alimentacyjnych</t>
  </si>
  <si>
    <t>Budowa Powiatowego Pogotowia Ratunkowego w Świdnicy</t>
  </si>
  <si>
    <t>Placówki opiekuńczo - wychowawcze</t>
  </si>
  <si>
    <t>Wymiana przyłącza kanalizacji deszczowej</t>
  </si>
  <si>
    <t>Urządzenia do osuszania wilgoci - 3 szt.</t>
  </si>
  <si>
    <t>Zakup kuchenki gazowej 2 szt.</t>
  </si>
  <si>
    <t>Rodziny zastępcze</t>
  </si>
  <si>
    <t>Wspieranie rodziny</t>
  </si>
  <si>
    <t>Dodatki mieszkaniowe</t>
  </si>
  <si>
    <t>Zakup centrali telefonicznej</t>
  </si>
  <si>
    <t>Zakup drukarek</t>
  </si>
  <si>
    <t>Zakup kserokopiarek</t>
  </si>
  <si>
    <t>Zakup zestawów komputerowych</t>
  </si>
  <si>
    <t>Program antywirusowy</t>
  </si>
  <si>
    <t>Urządzenie UTM na ul. Wałbrzyską 15</t>
  </si>
  <si>
    <t>Klimatyzacja sali narad ul. Westerplatte 47</t>
  </si>
  <si>
    <t>Jednostki specjalistycznego poradnictwa, mieszkania chronione i ośrodki interwencji kryzysowej</t>
  </si>
  <si>
    <t>Żłobki</t>
  </si>
  <si>
    <t>Pomoc dla repatriantów</t>
  </si>
  <si>
    <t>Świetlice szkolne</t>
  </si>
  <si>
    <t>Placówki wychowania pozaszkolnego</t>
  </si>
  <si>
    <t>Kolonie i obozy oraz inne formy wypoczynku dzieci i młodzieży szkolnej, a także szkolenia młodzieży</t>
  </si>
  <si>
    <t>Gospodarka ściekowa i ochrona wód</t>
  </si>
  <si>
    <t>Modernizacja systemu zasilającego i odprowadzającego wodę do fontann w Rynku</t>
  </si>
  <si>
    <t>Oczyszczanie miast i wsi</t>
  </si>
  <si>
    <t>Utrzymanie zieleni w miastach i gminach</t>
  </si>
  <si>
    <t>Budowa parków linowych - przygotowanie dokumentacji</t>
  </si>
  <si>
    <t>Rewaloryzacja parku Centralnego</t>
  </si>
  <si>
    <t>Rewitalizacja parku im. Jana Kasprowicza</t>
  </si>
  <si>
    <t>Schroniska dla zwierząt</t>
  </si>
  <si>
    <t>Oświetlenie ulic, placów i dróg</t>
  </si>
  <si>
    <t>Przebudowa (wymiana) kabli oświetlenia w Rynku</t>
  </si>
  <si>
    <t>Modernizacja oświetlenia ul. Piotra Skargi</t>
  </si>
  <si>
    <t>Zasilanie sceny w Rynku</t>
  </si>
  <si>
    <t>Przebudowa oświetlenia ulicznego wraz ze sterowaniem w celu poprawy efektywności energetycznej</t>
  </si>
  <si>
    <t>Oświetlenie ul. Rotmistrza Witolda Pileckiego</t>
  </si>
  <si>
    <t>Modernizacja oświetlenia ul. Jana Riedla</t>
  </si>
  <si>
    <t>Modernizacja oświetlenia ul. Marii Kunic</t>
  </si>
  <si>
    <t>Termomodernizacja obiektów użyteczności publicznej pełniących funkcje edukacyjne i kulturalne na obszarze Przedgórza Sudeckiego i Niziny Śląskiej</t>
  </si>
  <si>
    <t>Przebudowa Szkoły Podstawowej nr 8 przy ul. Wałbrzyskiej 39 w Świdnicy - modernizacja obiektów dydaktycznych na terenie powojskowym</t>
  </si>
  <si>
    <t>Rewaloryzacja przestrzeni publicznych kwartałów Starego Miasta - przebudowa terenu ul. Franciszkańskiej w Świdnicy</t>
  </si>
  <si>
    <t>Rewaloryzacja wnętrza bloku śródrynkowego - przebudowa lapidarium w Świdnicy</t>
  </si>
  <si>
    <t>Zagospodarowanie rejonu podstrefy WSSE</t>
  </si>
  <si>
    <t>Budowa infrastruktury przestrzeni publicznej na rewitalizowanym terenie powojskowym ul. Ułańska w Świdnicy</t>
  </si>
  <si>
    <t>Zagospodarowanie terenu miasta w elementy małej architektury</t>
  </si>
  <si>
    <t>Zagospodarowanie terenu pod budownictwo jednorodzinne obszaru ulic Gen. Władysława Sikorskiego - Podmiejska</t>
  </si>
  <si>
    <t>Dofinansowanie zadań służących ochronie środowiska i gospodarce wodnej</t>
  </si>
  <si>
    <t>Kultura i ochrona dziedzictwa narodowego</t>
  </si>
  <si>
    <t>Pozostałe zadania w zakresie kultury</t>
  </si>
  <si>
    <t xml:space="preserve">Pozostałe instytucje kultury </t>
  </si>
  <si>
    <t>Zakup specjalistycznej ogniotrwałej wykładziny na scenę sali teatralnej</t>
  </si>
  <si>
    <t>Biblioteki</t>
  </si>
  <si>
    <t xml:space="preserve">Zakup plenerowych ścianek wystawowych </t>
  </si>
  <si>
    <t>Wymiana instalacji elektrycznej - Filia nr 2</t>
  </si>
  <si>
    <t>Muzea</t>
  </si>
  <si>
    <t>Zakup eksponatów muzealnych</t>
  </si>
  <si>
    <t>Ochrona zabytków i opieka nad zabytkami</t>
  </si>
  <si>
    <t xml:space="preserve">Kultura fizyczna </t>
  </si>
  <si>
    <t>Modernizacja i rozbudowa ŚOSiR z przeznaczeniem na regionalne centrum sportowo-rekreacyjne -przebudowa części dachu hali sportowej Pionierów</t>
  </si>
  <si>
    <t>Modernizacja i rozbudowa ŚOSiR z przeznaczeniem na regionalne centrum sportowo-rekreacyjne - modernizacja ogrodzenia lodowiska ul. Sportowa-Śląska wraz z projektem</t>
  </si>
  <si>
    <t>Modernizacja i rozbudowa ŚOSiR z przeznaczeniem na regionalne centrum sportowo-rekreacyjne - modernizacja elewacji lodowiska wraz z modernizacją dachu</t>
  </si>
  <si>
    <t>Modernizacja i rozbudowa ŚOSiR z przeznaczeniem na regionalne centrum sportowo-rekreacyjne - modernizacja oświetlenia lodowiska</t>
  </si>
  <si>
    <t>Budowa budek dla zawodników rezerwowych</t>
  </si>
  <si>
    <t>Modernizacja i rozbudowa ŚOSiR z przeznaczeniem na regionalne centrum sportowo-rekreacyjne - utwardzenie terenu pod wiatą rekreacyjną</t>
  </si>
  <si>
    <t>Modernizacja i rozbudowa ŚOSiR z przeznaczeniem na regionalne centrum sportowo-rekreacyjne - modernizacja budynku basenu krytego</t>
  </si>
  <si>
    <t>Zakup Melexa transportowego</t>
  </si>
  <si>
    <t xml:space="preserve">Zakup urządzeń siłowni zewnętrznej </t>
  </si>
  <si>
    <t>Zakup tablicy świetlnej</t>
  </si>
  <si>
    <t>Zakup budek dla zawodników rezerwowych</t>
  </si>
  <si>
    <t>Zakup maszyny do utrzymania powierzchni sztucznych</t>
  </si>
  <si>
    <t>Zakup urządzenia nawadniającego na boiska stadionu</t>
  </si>
  <si>
    <t xml:space="preserve">Zadania w zakresie kultury fizycznej </t>
  </si>
  <si>
    <t>Ogółem wydatki</t>
  </si>
  <si>
    <t>TABELA NR 4</t>
  </si>
  <si>
    <t xml:space="preserve">Rozdział </t>
  </si>
  <si>
    <t>Nazwa zadania inwestycyjnego</t>
  </si>
  <si>
    <t>Plan wg uchwały budżetowej na 2013 r.</t>
  </si>
  <si>
    <t>Plan po zmianach na 30.06.2013 r.</t>
  </si>
  <si>
    <t>INWESTYCJE</t>
  </si>
  <si>
    <t>Budowa ścieżki rowerowej wzdłuż ul. Nadbrzeżnej w Świdnicy</t>
  </si>
  <si>
    <t xml:space="preserve">Przebudowa chodnika przy ul. Gen.Ignacego Prądzyńskiego w Świdnicy </t>
  </si>
  <si>
    <t>Przebudowa chodnika ul. Wrocławska w Świdnicy</t>
  </si>
  <si>
    <t xml:space="preserve">Budowa zatoki przy ul.Jarosława Dąbrowskiego w Świdnicy </t>
  </si>
  <si>
    <t>Wymiana instalacji elektrycznej i głównej tablicy rozdzielczej w Gimnazjum nr 2</t>
  </si>
  <si>
    <t>Przebudowa budynków PM 1, PM 15 i MPI 16 w zakresie dostosowania do wymogów bezpieczeństwa pożarowego</t>
  </si>
  <si>
    <t xml:space="preserve">Rewitalizacja parku im. Jana Kasprowicza </t>
  </si>
  <si>
    <t xml:space="preserve">Zagospodarowanie terenu  miasta w elementy małej architektury </t>
  </si>
  <si>
    <t>ZAKUPY INWESTYCYJNE</t>
  </si>
  <si>
    <t>Zakup mebli do Sali dydaktycznej i jadalni - PM 6</t>
  </si>
  <si>
    <t>DOTACJE NA INWESTYCJE</t>
  </si>
  <si>
    <t>STRUKTURA PRZYCHODÓW I ROZCHODÓW W LATACH 2011-2014</t>
  </si>
  <si>
    <t>TABELA NR 5</t>
  </si>
  <si>
    <t>Wykonanie  2011</t>
  </si>
  <si>
    <t>Wykonanie 2012</t>
  </si>
  <si>
    <t>Plan 2013 (30.06.2013)</t>
  </si>
  <si>
    <t>Projekt planu na 2014</t>
  </si>
  <si>
    <t xml:space="preserve">inne źródła </t>
  </si>
  <si>
    <t>ROZCHODY OGÓŁEM</t>
  </si>
  <si>
    <t>Spłaty kredytów i pożyczek</t>
  </si>
  <si>
    <t xml:space="preserve">         HARMONOGRAM SPŁAT RAT KAPITAŁOWYCH I ODSETEK W 2014 ROKU</t>
  </si>
  <si>
    <t xml:space="preserve">                 </t>
  </si>
  <si>
    <t>TABELA NR 6</t>
  </si>
  <si>
    <t xml:space="preserve">Lp. </t>
  </si>
  <si>
    <t>Data spłaty</t>
  </si>
  <si>
    <t>Rata</t>
  </si>
  <si>
    <t>Odsetki</t>
  </si>
  <si>
    <t>Razem</t>
  </si>
  <si>
    <t xml:space="preserve">Zadłużenie </t>
  </si>
  <si>
    <t>Uwagi - forma zabezpieczenia</t>
  </si>
  <si>
    <t xml:space="preserve">kredyt długoterminowy na pokrycie deficytu budżetu gminy umowa kredytowa Nr 18/CKK/2005 </t>
  </si>
  <si>
    <t>PeKaO S.A. - 6 761 834 zł</t>
  </si>
  <si>
    <t>2014.03.15</t>
  </si>
  <si>
    <t>weksel in blanco</t>
  </si>
  <si>
    <t>Oproc. 4,349</t>
  </si>
  <si>
    <t xml:space="preserve">kredyt długoterminowy na finansowanie planowanego deficytu budżetu i spłaty wcześniej </t>
  </si>
  <si>
    <t>zaciągniętych zobowiązań - umowa kredytowa nr 21/DCK/2009 PeKaO S.A. - 23 350 367 zł.</t>
  </si>
  <si>
    <t>Oproc. 6,50</t>
  </si>
  <si>
    <t xml:space="preserve">kredyt długoterminowy na finansowanie planowanego deficytu budżetu oraz spłatę wcześniej </t>
  </si>
  <si>
    <t>zaciągniętych zobowiązań - umowa kredytowa nr 10/2571 BGK O/Wrocław - 26 000 000 zł.</t>
  </si>
  <si>
    <t>Oproc. 4,18</t>
  </si>
  <si>
    <t xml:space="preserve">kredyt długoterminowy na sfinansowanie planowanego deficytu budżetu oraz spłatę wcześniej </t>
  </si>
  <si>
    <t>zaciągniętych zobowiązań - umowa kredytowa nr 26/DCK/2011 PeKaO S.A. w kwocie - 23 600 000 zł.</t>
  </si>
  <si>
    <t>Oproc. 5,9</t>
  </si>
  <si>
    <t xml:space="preserve">zaciągniętych zobowiązań z tytułu zaciągniętych pożyczek i kredytów umowa kredytowa </t>
  </si>
  <si>
    <t>nr 54 1020 5095 000 5396 0037 6608 PKO BP S.A. w kwocie - 11.600.000 zł.</t>
  </si>
  <si>
    <t>Oproc. 5,35</t>
  </si>
  <si>
    <t>VI</t>
  </si>
  <si>
    <t>kredyt długoterminowy na spłatę wcześniej zaciągniętych zobowiązań z tytułu zaciągniętych</t>
  </si>
  <si>
    <t>kredytów i pożyczki .........................................................</t>
  </si>
  <si>
    <t>.......................................................................................... w kwocie 8.856.334 zł.</t>
  </si>
  <si>
    <t>Oproc. 5,50</t>
  </si>
  <si>
    <t>pożyczka na finansowanie budowy infrastruktury technicznej w Podstrefie Świdnica WSSE "INVEST-</t>
  </si>
  <si>
    <t>VII</t>
  </si>
  <si>
    <t>PARK" - umowa zawarta w dniu 21.02.2005 r. z WSSE "IVEST-PARK" Spółka z o.o - 6 400 000 zł.</t>
  </si>
  <si>
    <t>WIBOR 3M</t>
  </si>
  <si>
    <t>OGÓŁEM</t>
  </si>
  <si>
    <t>zadłużenie na 31.12.2014r</t>
  </si>
  <si>
    <t>rezerwa ogólna</t>
  </si>
  <si>
    <t>rezerwa celowa na zadania własne z zakresu zarządzania kryzysowego</t>
  </si>
  <si>
    <t>Zagospodarowanie terenu nad Zalewem Witoszówka</t>
  </si>
  <si>
    <t>Budowa oświetlenia na Osiedlu Zarzecze</t>
  </si>
  <si>
    <t>Budowa zatoki postojowej na ul. Kazimierza Odnowiciela</t>
  </si>
  <si>
    <t xml:space="preserve">                        OD ZACIĄGNIĘTYCH KREDYTÓW I POŻYCZEK</t>
  </si>
  <si>
    <t>WYDATKI INWESTYCYJNE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</si>
</sst>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;[Red]#,##0"/>
    <numFmt numFmtId="166" formatCode="#,##0;[Red]\-#,##0"/>
    <numFmt numFmtId="167" formatCode="#,##0.00;[Red]#,##0.00"/>
    <numFmt numFmtId="168" formatCode="#,##0.00;[Red]\-#,##0.00"/>
    <numFmt numFmtId="169" formatCode="#,##0.0;[Red]#,##0.0"/>
    <numFmt numFmtId="170" formatCode="#,##0.00_ ;[Red]\-#,##0.00\ "/>
    <numFmt numFmtId="171" formatCode="#,##0_ ;[Red]\-#,##0\ "/>
    <numFmt numFmtId="172" formatCode="d/mm/yyyy"/>
    <numFmt numFmtId="173" formatCode="#,##0&quot; zł&quot;;[Red]\-#,##0&quot; zł&quot;"/>
    <numFmt numFmtId="174" formatCode="yyyy\-mm\-dd"/>
    <numFmt numFmtId="175" formatCode="#,##0;\-#,##0"/>
    <numFmt numFmtId="176" formatCode="0;[Red]0"/>
  </numFmts>
  <fonts count="35">
    <font>
      <sz val="10"/>
      <name val="Arial"/>
      <family val="2"/>
    </font>
    <font>
      <sz val="10"/>
      <name val="Arial CE"/>
      <family val="2"/>
    </font>
    <font>
      <sz val="8"/>
      <name val="Sylfaen"/>
      <family val="1"/>
    </font>
    <font>
      <b/>
      <sz val="14"/>
      <color indexed="18"/>
      <name val="Sylfaen"/>
      <family val="1"/>
    </font>
    <font>
      <b/>
      <sz val="8"/>
      <name val="Sylfaen"/>
      <family val="1"/>
    </font>
    <font>
      <b/>
      <sz val="8"/>
      <color indexed="12"/>
      <name val="Sylfaen"/>
      <family val="1"/>
    </font>
    <font>
      <b/>
      <sz val="10"/>
      <color indexed="12"/>
      <name val="Sylfaen"/>
      <family val="1"/>
    </font>
    <font>
      <sz val="10"/>
      <name val="Sylfaen"/>
      <family val="1"/>
    </font>
    <font>
      <sz val="12"/>
      <color indexed="8"/>
      <name val="Sylfaen"/>
      <family val="1"/>
    </font>
    <font>
      <sz val="8"/>
      <color indexed="8"/>
      <name val="Sylfaen"/>
      <family val="1"/>
    </font>
    <font>
      <b/>
      <sz val="14"/>
      <color indexed="12"/>
      <name val="Sylfaen"/>
      <family val="1"/>
    </font>
    <font>
      <b/>
      <sz val="12"/>
      <color indexed="12"/>
      <name val="Sylfaen"/>
      <family val="1"/>
    </font>
    <font>
      <sz val="10"/>
      <color indexed="8"/>
      <name val="Sylfaen"/>
      <family val="1"/>
    </font>
    <font>
      <b/>
      <sz val="8"/>
      <color indexed="8"/>
      <name val="Sylfaen"/>
      <family val="1"/>
    </font>
    <font>
      <b/>
      <sz val="12"/>
      <color indexed="8"/>
      <name val="Sylfaen"/>
      <family val="1"/>
    </font>
    <font>
      <b/>
      <sz val="12"/>
      <color indexed="62"/>
      <name val="Sylfaen"/>
      <family val="1"/>
    </font>
    <font>
      <sz val="12"/>
      <name val="Sylfaen"/>
      <family val="1"/>
    </font>
    <font>
      <b/>
      <sz val="12"/>
      <color indexed="18"/>
      <name val="Sylfaen"/>
      <family val="1"/>
    </font>
    <font>
      <sz val="8"/>
      <color indexed="18"/>
      <name val="Sylfaen"/>
      <family val="1"/>
    </font>
    <font>
      <b/>
      <sz val="18"/>
      <color indexed="62"/>
      <name val="Sylfaen"/>
      <family val="1"/>
    </font>
    <font>
      <b/>
      <sz val="10"/>
      <name val="Sylfaen"/>
      <family val="1"/>
    </font>
    <font>
      <sz val="8"/>
      <color indexed="62"/>
      <name val="Sylfaen"/>
      <family val="1"/>
    </font>
    <font>
      <i/>
      <sz val="8"/>
      <name val="Sylfaen"/>
      <family val="1"/>
    </font>
    <font>
      <i/>
      <sz val="8"/>
      <color indexed="8"/>
      <name val="Sylfaen"/>
      <family val="1"/>
    </font>
    <font>
      <b/>
      <sz val="10"/>
      <color indexed="8"/>
      <name val="Sylfaen"/>
      <family val="1"/>
    </font>
    <font>
      <sz val="10"/>
      <color indexed="18"/>
      <name val="Sylfaen"/>
      <family val="1"/>
    </font>
    <font>
      <b/>
      <i/>
      <sz val="8"/>
      <color indexed="8"/>
      <name val="Sylfaen"/>
      <family val="1"/>
    </font>
    <font>
      <i/>
      <sz val="8"/>
      <color indexed="18"/>
      <name val="Sylfaen"/>
      <family val="1"/>
    </font>
    <font>
      <i/>
      <sz val="10"/>
      <color indexed="8"/>
      <name val="Sylfae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Sylfaen"/>
      <family val="1"/>
    </font>
    <font>
      <sz val="8"/>
      <name val="Arial"/>
      <family val="2"/>
    </font>
    <font>
      <b/>
      <sz val="12"/>
      <name val="Sylfaen"/>
      <family val="1"/>
    </font>
    <font>
      <sz val="12"/>
      <color indexed="18"/>
      <name val="Sylfaen"/>
      <family val="1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4">
    <xf numFmtId="0" fontId="0" fillId="0" borderId="0" xfId="0" applyAlignment="1">
      <alignment/>
    </xf>
    <xf numFmtId="0" fontId="2" fillId="0" borderId="0" xfId="17" applyFont="1" applyAlignment="1">
      <alignment vertical="center"/>
      <protection/>
    </xf>
    <xf numFmtId="164" fontId="2" fillId="0" borderId="0" xfId="17" applyNumberFormat="1" applyFont="1" applyAlignment="1">
      <alignment vertical="center"/>
      <protection/>
    </xf>
    <xf numFmtId="2" fontId="2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164" fontId="4" fillId="0" borderId="0" xfId="17" applyNumberFormat="1" applyFont="1" applyAlignment="1">
      <alignment vertical="center"/>
      <protection/>
    </xf>
    <xf numFmtId="164" fontId="5" fillId="0" borderId="0" xfId="17" applyNumberFormat="1" applyFont="1" applyAlignment="1">
      <alignment vertical="center"/>
      <protection/>
    </xf>
    <xf numFmtId="164" fontId="6" fillId="0" borderId="0" xfId="17" applyNumberFormat="1" applyFont="1" applyAlignment="1">
      <alignment vertical="center"/>
      <protection/>
    </xf>
    <xf numFmtId="0" fontId="2" fillId="2" borderId="1" xfId="17" applyFont="1" applyFill="1" applyBorder="1" applyAlignment="1">
      <alignment vertical="center"/>
      <protection/>
    </xf>
    <xf numFmtId="0" fontId="2" fillId="2" borderId="2" xfId="17" applyFont="1" applyFill="1" applyBorder="1" applyAlignment="1">
      <alignment vertical="center"/>
      <protection/>
    </xf>
    <xf numFmtId="0" fontId="4" fillId="2" borderId="3" xfId="17" applyFont="1" applyFill="1" applyBorder="1" applyAlignment="1">
      <alignment vertical="center"/>
      <protection/>
    </xf>
    <xf numFmtId="164" fontId="5" fillId="2" borderId="3" xfId="17" applyNumberFormat="1" applyFont="1" applyFill="1" applyBorder="1" applyAlignment="1">
      <alignment vertical="center"/>
      <protection/>
    </xf>
    <xf numFmtId="2" fontId="4" fillId="2" borderId="2" xfId="17" applyNumberFormat="1" applyFont="1" applyFill="1" applyBorder="1" applyAlignment="1">
      <alignment vertical="center"/>
      <protection/>
    </xf>
    <xf numFmtId="0" fontId="2" fillId="2" borderId="4" xfId="17" applyFont="1" applyFill="1" applyBorder="1" applyAlignment="1">
      <alignment vertical="center"/>
      <protection/>
    </xf>
    <xf numFmtId="0" fontId="2" fillId="2" borderId="5" xfId="17" applyFont="1" applyFill="1" applyBorder="1" applyAlignment="1">
      <alignment vertical="center"/>
      <protection/>
    </xf>
    <xf numFmtId="0" fontId="2" fillId="2" borderId="5" xfId="17" applyFont="1" applyFill="1" applyBorder="1" applyAlignment="1">
      <alignment horizontal="center" vertical="center"/>
      <protection/>
    </xf>
    <xf numFmtId="0" fontId="2" fillId="2" borderId="5" xfId="17" applyFont="1" applyFill="1" applyBorder="1" applyAlignment="1">
      <alignment horizontal="center" vertical="center" wrapText="1"/>
      <protection/>
    </xf>
    <xf numFmtId="164" fontId="2" fillId="2" borderId="5" xfId="17" applyNumberFormat="1" applyFont="1" applyFill="1" applyBorder="1" applyAlignment="1">
      <alignment horizontal="center" vertical="center" wrapText="1"/>
      <protection/>
    </xf>
    <xf numFmtId="2" fontId="2" fillId="2" borderId="5" xfId="17" applyNumberFormat="1" applyFont="1" applyFill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/>
      <protection/>
    </xf>
    <xf numFmtId="165" fontId="4" fillId="0" borderId="6" xfId="17" applyNumberFormat="1" applyFont="1" applyBorder="1" applyAlignment="1">
      <alignment horizontal="center" vertical="center"/>
      <protection/>
    </xf>
    <xf numFmtId="166" fontId="4" fillId="0" borderId="6" xfId="17" applyNumberFormat="1" applyFont="1" applyBorder="1" applyAlignment="1">
      <alignment horizontal="center" vertical="center"/>
      <protection/>
    </xf>
    <xf numFmtId="1" fontId="4" fillId="0" borderId="6" xfId="17" applyNumberFormat="1" applyFont="1" applyBorder="1" applyAlignment="1">
      <alignment horizontal="center" vertical="center"/>
      <protection/>
    </xf>
    <xf numFmtId="0" fontId="4" fillId="0" borderId="6" xfId="17" applyFont="1" applyBorder="1" applyAlignment="1">
      <alignment horizontal="left" vertical="center"/>
      <protection/>
    </xf>
    <xf numFmtId="167" fontId="4" fillId="0" borderId="6" xfId="17" applyNumberFormat="1" applyFont="1" applyBorder="1" applyAlignment="1">
      <alignment vertical="center"/>
      <protection/>
    </xf>
    <xf numFmtId="168" fontId="4" fillId="0" borderId="6" xfId="17" applyNumberFormat="1" applyFont="1" applyBorder="1" applyAlignment="1">
      <alignment vertical="center"/>
      <protection/>
    </xf>
    <xf numFmtId="164" fontId="4" fillId="0" borderId="6" xfId="17" applyNumberFormat="1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2" fillId="0" borderId="6" xfId="17" applyFont="1" applyBorder="1" applyAlignment="1">
      <alignment horizontal="center" vertical="center"/>
      <protection/>
    </xf>
    <xf numFmtId="0" fontId="2" fillId="0" borderId="6" xfId="17" applyFont="1" applyBorder="1" applyAlignment="1">
      <alignment horizontal="left" vertical="center"/>
      <protection/>
    </xf>
    <xf numFmtId="167" fontId="2" fillId="0" borderId="6" xfId="17" applyNumberFormat="1" applyFont="1" applyBorder="1" applyAlignment="1">
      <alignment vertical="center"/>
      <protection/>
    </xf>
    <xf numFmtId="168" fontId="2" fillId="0" borderId="6" xfId="17" applyNumberFormat="1" applyFont="1" applyBorder="1" applyAlignment="1">
      <alignment vertical="center"/>
      <protection/>
    </xf>
    <xf numFmtId="164" fontId="2" fillId="0" borderId="6" xfId="17" applyNumberFormat="1" applyFont="1" applyBorder="1" applyAlignment="1">
      <alignment vertical="center"/>
      <protection/>
    </xf>
    <xf numFmtId="0" fontId="2" fillId="0" borderId="6" xfId="17" applyFont="1" applyBorder="1" applyAlignment="1">
      <alignment horizontal="center" vertical="center" wrapText="1"/>
      <protection/>
    </xf>
    <xf numFmtId="0" fontId="2" fillId="0" borderId="6" xfId="17" applyFont="1" applyBorder="1" applyAlignment="1">
      <alignment horizontal="left" vertical="center" wrapText="1"/>
      <protection/>
    </xf>
    <xf numFmtId="167" fontId="2" fillId="0" borderId="6" xfId="17" applyNumberFormat="1" applyFont="1" applyBorder="1" applyAlignment="1">
      <alignment vertical="center" wrapText="1"/>
      <protection/>
    </xf>
    <xf numFmtId="168" fontId="2" fillId="0" borderId="6" xfId="17" applyNumberFormat="1" applyFont="1" applyBorder="1" applyAlignment="1">
      <alignment vertical="center" wrapText="1"/>
      <protection/>
    </xf>
    <xf numFmtId="0" fontId="2" fillId="0" borderId="0" xfId="17" applyFont="1" applyAlignment="1">
      <alignment vertical="center" wrapText="1"/>
      <protection/>
    </xf>
    <xf numFmtId="0" fontId="4" fillId="0" borderId="6" xfId="17" applyFont="1" applyBorder="1" applyAlignment="1">
      <alignment vertical="center"/>
      <protection/>
    </xf>
    <xf numFmtId="0" fontId="2" fillId="0" borderId="6" xfId="17" applyFont="1" applyBorder="1" applyAlignment="1">
      <alignment vertical="center"/>
      <protection/>
    </xf>
    <xf numFmtId="168" fontId="2" fillId="0" borderId="0" xfId="17" applyNumberFormat="1" applyFont="1" applyAlignment="1">
      <alignment vertical="center"/>
      <protection/>
    </xf>
    <xf numFmtId="167" fontId="2" fillId="0" borderId="6" xfId="17" applyNumberFormat="1" applyFont="1" applyBorder="1" applyAlignment="1">
      <alignment horizontal="center" vertical="center"/>
      <protection/>
    </xf>
    <xf numFmtId="164" fontId="2" fillId="0" borderId="6" xfId="17" applyNumberFormat="1" applyFont="1" applyBorder="1" applyAlignment="1">
      <alignment horizontal="center" vertical="center"/>
      <protection/>
    </xf>
    <xf numFmtId="0" fontId="2" fillId="0" borderId="6" xfId="17" applyFont="1" applyBorder="1" applyAlignment="1">
      <alignment vertical="center" wrapText="1"/>
      <protection/>
    </xf>
    <xf numFmtId="164" fontId="2" fillId="0" borderId="6" xfId="17" applyNumberFormat="1" applyFont="1" applyBorder="1" applyAlignment="1">
      <alignment vertical="center" wrapText="1"/>
      <protection/>
    </xf>
    <xf numFmtId="164" fontId="4" fillId="0" borderId="6" xfId="17" applyNumberFormat="1" applyFont="1" applyBorder="1" applyAlignment="1">
      <alignment vertical="center" wrapText="1"/>
      <protection/>
    </xf>
    <xf numFmtId="167" fontId="4" fillId="0" borderId="6" xfId="17" applyNumberFormat="1" applyFont="1" applyBorder="1" applyAlignment="1">
      <alignment vertical="center" wrapText="1"/>
      <protection/>
    </xf>
    <xf numFmtId="167" fontId="2" fillId="0" borderId="0" xfId="17" applyNumberFormat="1" applyFont="1" applyAlignment="1">
      <alignment vertical="center"/>
      <protection/>
    </xf>
    <xf numFmtId="0" fontId="4" fillId="0" borderId="6" xfId="17" applyFont="1" applyBorder="1" applyAlignment="1">
      <alignment vertical="center" wrapText="1"/>
      <protection/>
    </xf>
    <xf numFmtId="164" fontId="4" fillId="0" borderId="6" xfId="17" applyNumberFormat="1" applyFont="1" applyBorder="1" applyAlignment="1">
      <alignment horizontal="center" vertical="center"/>
      <protection/>
    </xf>
    <xf numFmtId="167" fontId="2" fillId="0" borderId="6" xfId="17" applyNumberFormat="1" applyFont="1" applyBorder="1" applyAlignment="1">
      <alignment horizontal="center" vertical="center" wrapText="1"/>
      <protection/>
    </xf>
    <xf numFmtId="164" fontId="2" fillId="0" borderId="6" xfId="17" applyNumberFormat="1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167" fontId="4" fillId="0" borderId="6" xfId="17" applyNumberFormat="1" applyFont="1" applyBorder="1" applyAlignment="1">
      <alignment horizontal="center" vertical="center" wrapText="1"/>
      <protection/>
    </xf>
    <xf numFmtId="168" fontId="4" fillId="0" borderId="6" xfId="17" applyNumberFormat="1" applyFont="1" applyBorder="1" applyAlignment="1">
      <alignment vertical="center" wrapText="1"/>
      <protection/>
    </xf>
    <xf numFmtId="164" fontId="4" fillId="0" borderId="6" xfId="17" applyNumberFormat="1" applyFont="1" applyBorder="1" applyAlignment="1">
      <alignment horizontal="center" vertical="center" wrapText="1"/>
      <protection/>
    </xf>
    <xf numFmtId="0" fontId="2" fillId="0" borderId="7" xfId="17" applyFont="1" applyBorder="1" applyAlignment="1">
      <alignment horizontal="center" vertical="center"/>
      <protection/>
    </xf>
    <xf numFmtId="0" fontId="2" fillId="0" borderId="7" xfId="17" applyFont="1" applyBorder="1" applyAlignment="1">
      <alignment vertical="center"/>
      <protection/>
    </xf>
    <xf numFmtId="167" fontId="2" fillId="0" borderId="7" xfId="17" applyNumberFormat="1" applyFont="1" applyBorder="1" applyAlignment="1">
      <alignment vertical="center"/>
      <protection/>
    </xf>
    <xf numFmtId="168" fontId="2" fillId="0" borderId="7" xfId="17" applyNumberFormat="1" applyFont="1" applyBorder="1" applyAlignment="1">
      <alignment vertical="center"/>
      <protection/>
    </xf>
    <xf numFmtId="164" fontId="2" fillId="0" borderId="7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167" fontId="2" fillId="0" borderId="0" xfId="17" applyNumberFormat="1" applyFont="1" applyBorder="1" applyAlignment="1">
      <alignment vertical="center"/>
      <protection/>
    </xf>
    <xf numFmtId="168" fontId="2" fillId="0" borderId="0" xfId="17" applyNumberFormat="1" applyFont="1" applyBorder="1" applyAlignment="1">
      <alignment vertical="center"/>
      <protection/>
    </xf>
    <xf numFmtId="164" fontId="2" fillId="0" borderId="0" xfId="17" applyNumberFormat="1" applyFont="1" applyBorder="1" applyAlignment="1">
      <alignment vertical="center"/>
      <protection/>
    </xf>
    <xf numFmtId="167" fontId="0" fillId="0" borderId="0" xfId="0" applyNumberFormat="1" applyAlignment="1">
      <alignment/>
    </xf>
    <xf numFmtId="0" fontId="2" fillId="0" borderId="0" xfId="17" applyFont="1" applyBorder="1" applyAlignment="1">
      <alignment vertical="center"/>
      <protection/>
    </xf>
    <xf numFmtId="2" fontId="2" fillId="0" borderId="0" xfId="17" applyNumberFormat="1" applyFont="1" applyBorder="1" applyAlignment="1">
      <alignment vertical="center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4" fontId="14" fillId="0" borderId="8" xfId="0" applyNumberFormat="1" applyFont="1" applyBorder="1" applyAlignment="1" applyProtection="1">
      <alignment vertical="center" wrapText="1"/>
      <protection locked="0"/>
    </xf>
    <xf numFmtId="164" fontId="9" fillId="0" borderId="8" xfId="0" applyNumberFormat="1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4" fontId="11" fillId="0" borderId="5" xfId="0" applyNumberFormat="1" applyFont="1" applyBorder="1" applyAlignment="1" applyProtection="1">
      <alignment vertical="center" wrapText="1"/>
      <protection locked="0"/>
    </xf>
    <xf numFmtId="164" fontId="9" fillId="0" borderId="1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4" fontId="15" fillId="0" borderId="6" xfId="0" applyNumberFormat="1" applyFont="1" applyBorder="1" applyAlignment="1" applyProtection="1">
      <alignment vertical="center" wrapText="1"/>
      <protection locked="0"/>
    </xf>
    <xf numFmtId="164" fontId="9" fillId="0" borderId="6" xfId="0" applyNumberFormat="1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4" fontId="8" fillId="0" borderId="6" xfId="0" applyNumberFormat="1" applyFont="1" applyBorder="1" applyAlignment="1" applyProtection="1">
      <alignment vertical="center" wrapText="1"/>
      <protection locked="0"/>
    </xf>
    <xf numFmtId="164" fontId="9" fillId="0" borderId="9" xfId="0" applyNumberFormat="1" applyFont="1" applyBorder="1" applyAlignment="1" applyProtection="1">
      <alignment vertical="center" wrapText="1"/>
      <protection locked="0"/>
    </xf>
    <xf numFmtId="164" fontId="9" fillId="0" borderId="5" xfId="0" applyNumberFormat="1" applyFont="1" applyBorder="1" applyAlignment="1" applyProtection="1">
      <alignment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4" fontId="16" fillId="0" borderId="6" xfId="0" applyNumberFormat="1" applyFont="1" applyBorder="1" applyAlignment="1" applyProtection="1">
      <alignment vertical="center"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4" fontId="8" fillId="0" borderId="0" xfId="0" applyNumberFormat="1" applyFont="1" applyBorder="1" applyAlignment="1" applyProtection="1">
      <alignment vertical="center" wrapText="1"/>
      <protection locked="0"/>
    </xf>
    <xf numFmtId="164" fontId="9" fillId="0" borderId="0" xfId="0" applyNumberFormat="1" applyFont="1" applyBorder="1" applyAlignment="1" applyProtection="1">
      <alignment vertical="center" wrapText="1"/>
      <protection locked="0"/>
    </xf>
    <xf numFmtId="4" fontId="8" fillId="0" borderId="0" xfId="0" applyNumberFormat="1" applyFont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4" fontId="17" fillId="0" borderId="6" xfId="0" applyNumberFormat="1" applyFont="1" applyBorder="1" applyAlignment="1" applyProtection="1">
      <alignment vertical="center" wrapText="1"/>
      <protection locked="0"/>
    </xf>
    <xf numFmtId="164" fontId="18" fillId="0" borderId="6" xfId="0" applyNumberFormat="1" applyFont="1" applyBorder="1" applyAlignment="1" applyProtection="1">
      <alignment vertical="center" wrapText="1"/>
      <protection locked="0"/>
    </xf>
    <xf numFmtId="4" fontId="17" fillId="0" borderId="0" xfId="0" applyNumberFormat="1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4" fontId="14" fillId="0" borderId="6" xfId="0" applyNumberFormat="1" applyFont="1" applyBorder="1" applyAlignment="1" applyProtection="1">
      <alignment vertical="center" wrapText="1"/>
      <protection locked="0"/>
    </xf>
    <xf numFmtId="4" fontId="14" fillId="0" borderId="0" xfId="0" applyNumberFormat="1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64" fontId="18" fillId="0" borderId="6" xfId="0" applyNumberFormat="1" applyFont="1" applyBorder="1" applyAlignment="1" applyProtection="1">
      <alignment horizontal="center" vertical="center" wrapText="1"/>
      <protection locked="0"/>
    </xf>
    <xf numFmtId="170" fontId="8" fillId="0" borderId="6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1" fontId="12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top"/>
      <protection locked="0"/>
    </xf>
    <xf numFmtId="167" fontId="12" fillId="0" borderId="0" xfId="0" applyNumberFormat="1" applyFont="1" applyAlignment="1" applyProtection="1">
      <alignment horizontal="left" vertical="top"/>
      <protection locked="0"/>
    </xf>
    <xf numFmtId="4" fontId="19" fillId="0" borderId="0" xfId="0" applyNumberFormat="1" applyFont="1" applyFill="1" applyAlignment="1" applyProtection="1">
      <alignment horizontal="left" vertical="center"/>
      <protection locked="0"/>
    </xf>
    <xf numFmtId="171" fontId="11" fillId="0" borderId="0" xfId="0" applyNumberFormat="1" applyFont="1" applyAlignment="1" applyProtection="1">
      <alignment vertical="center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171" fontId="12" fillId="2" borderId="6" xfId="0" applyNumberFormat="1" applyFont="1" applyFill="1" applyBorder="1" applyAlignment="1" applyProtection="1">
      <alignment vertical="center" wrapText="1"/>
      <protection locked="0"/>
    </xf>
    <xf numFmtId="171" fontId="12" fillId="2" borderId="6" xfId="0" applyNumberFormat="1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171" fontId="13" fillId="0" borderId="6" xfId="0" applyNumberFormat="1" applyFont="1" applyBorder="1" applyAlignment="1" applyProtection="1">
      <alignment horizontal="center" vertical="center" wrapText="1"/>
      <protection locked="0"/>
    </xf>
    <xf numFmtId="171" fontId="13" fillId="0" borderId="6" xfId="0" applyNumberFormat="1" applyFont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vertical="center" wrapText="1"/>
    </xf>
    <xf numFmtId="4" fontId="20" fillId="4" borderId="6" xfId="0" applyNumberFormat="1" applyFont="1" applyFill="1" applyBorder="1" applyAlignment="1">
      <alignment vertical="center"/>
    </xf>
    <xf numFmtId="0" fontId="14" fillId="0" borderId="0" xfId="0" applyFont="1" applyAlignment="1" applyProtection="1">
      <alignment horizontal="center" vertical="top"/>
      <protection locked="0"/>
    </xf>
    <xf numFmtId="167" fontId="14" fillId="0" borderId="0" xfId="0" applyNumberFormat="1" applyFont="1" applyAlignment="1" applyProtection="1">
      <alignment horizontal="center" vertical="top"/>
      <protection locked="0"/>
    </xf>
    <xf numFmtId="0" fontId="7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/>
    </xf>
    <xf numFmtId="0" fontId="12" fillId="0" borderId="0" xfId="0" applyFont="1" applyAlignment="1" applyProtection="1">
      <alignment horizontal="center" vertical="top"/>
      <protection locked="0"/>
    </xf>
    <xf numFmtId="167" fontId="12" fillId="0" borderId="0" xfId="0" applyNumberFormat="1" applyFont="1" applyAlignment="1" applyProtection="1">
      <alignment horizontal="center" vertical="top"/>
      <protection locked="0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4" fontId="7" fillId="0" borderId="6" xfId="0" applyNumberFormat="1" applyFont="1" applyFill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167" fontId="7" fillId="0" borderId="6" xfId="0" applyNumberFormat="1" applyFont="1" applyFill="1" applyBorder="1" applyAlignment="1">
      <alignment vertical="center"/>
    </xf>
    <xf numFmtId="164" fontId="13" fillId="0" borderId="6" xfId="0" applyNumberFormat="1" applyFont="1" applyBorder="1" applyAlignment="1" applyProtection="1">
      <alignment vertical="center"/>
      <protection locked="0"/>
    </xf>
    <xf numFmtId="164" fontId="9" fillId="0" borderId="6" xfId="0" applyNumberFormat="1" applyFont="1" applyBorder="1" applyAlignment="1" applyProtection="1">
      <alignment vertical="center"/>
      <protection locked="0"/>
    </xf>
    <xf numFmtId="164" fontId="18" fillId="0" borderId="6" xfId="0" applyNumberFormat="1" applyFont="1" applyBorder="1" applyAlignment="1" applyProtection="1">
      <alignment vertical="center"/>
      <protection locked="0"/>
    </xf>
    <xf numFmtId="164" fontId="21" fillId="0" borderId="6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top"/>
      <protection locked="0"/>
    </xf>
    <xf numFmtId="167" fontId="9" fillId="0" borderId="0" xfId="0" applyNumberFormat="1" applyFont="1" applyAlignment="1" applyProtection="1">
      <alignment horizontal="left" vertical="top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vertical="center" wrapText="1"/>
    </xf>
    <xf numFmtId="167" fontId="22" fillId="0" borderId="6" xfId="0" applyNumberFormat="1" applyFont="1" applyBorder="1" applyAlignment="1">
      <alignment vertical="center"/>
    </xf>
    <xf numFmtId="4" fontId="22" fillId="0" borderId="6" xfId="0" applyNumberFormat="1" applyFont="1" applyBorder="1" applyAlignment="1">
      <alignment vertical="center"/>
    </xf>
    <xf numFmtId="4" fontId="22" fillId="0" borderId="6" xfId="0" applyNumberFormat="1" applyFont="1" applyFill="1" applyBorder="1" applyAlignment="1">
      <alignment vertical="center"/>
    </xf>
    <xf numFmtId="0" fontId="23" fillId="0" borderId="0" xfId="0" applyFont="1" applyAlignment="1" applyProtection="1">
      <alignment horizontal="left" vertical="top"/>
      <protection locked="0"/>
    </xf>
    <xf numFmtId="167" fontId="23" fillId="0" borderId="0" xfId="0" applyNumberFormat="1" applyFont="1" applyAlignment="1" applyProtection="1">
      <alignment horizontal="left" vertical="top"/>
      <protection locked="0"/>
    </xf>
    <xf numFmtId="0" fontId="7" fillId="0" borderId="6" xfId="0" applyFont="1" applyBorder="1" applyAlignment="1">
      <alignment horizontal="right" vertical="center"/>
    </xf>
    <xf numFmtId="164" fontId="12" fillId="0" borderId="6" xfId="0" applyNumberFormat="1" applyFont="1" applyBorder="1" applyAlignment="1" applyProtection="1">
      <alignment horizontal="center" vertical="center"/>
      <protection locked="0"/>
    </xf>
    <xf numFmtId="164" fontId="23" fillId="0" borderId="6" xfId="0" applyNumberFormat="1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top"/>
      <protection locked="0"/>
    </xf>
    <xf numFmtId="167" fontId="24" fillId="0" borderId="0" xfId="0" applyNumberFormat="1" applyFont="1" applyAlignment="1" applyProtection="1">
      <alignment horizontal="left" vertical="top"/>
      <protection locked="0"/>
    </xf>
    <xf numFmtId="167" fontId="12" fillId="0" borderId="0" xfId="0" applyNumberFormat="1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67" fontId="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0" fillId="4" borderId="6" xfId="0" applyFont="1" applyFill="1" applyBorder="1" applyAlignment="1">
      <alignment vertical="center"/>
    </xf>
    <xf numFmtId="0" fontId="25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167" fontId="14" fillId="0" borderId="0" xfId="0" applyNumberFormat="1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167" fontId="8" fillId="0" borderId="0" xfId="0" applyNumberFormat="1" applyFont="1" applyAlignment="1" applyProtection="1">
      <alignment horizontal="left" vertical="top"/>
      <protection locked="0"/>
    </xf>
    <xf numFmtId="164" fontId="18" fillId="0" borderId="6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top"/>
      <protection locked="0"/>
    </xf>
    <xf numFmtId="167" fontId="26" fillId="0" borderId="0" xfId="0" applyNumberFormat="1" applyFont="1" applyAlignment="1" applyProtection="1">
      <alignment horizontal="left" vertical="top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left" vertical="center"/>
      <protection locked="0"/>
    </xf>
    <xf numFmtId="167" fontId="7" fillId="0" borderId="0" xfId="0" applyNumberFormat="1" applyFont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167" fontId="22" fillId="0" borderId="0" xfId="0" applyNumberFormat="1" applyFont="1" applyAlignment="1" applyProtection="1">
      <alignment horizontal="left" vertical="top"/>
      <protection locked="0"/>
    </xf>
    <xf numFmtId="0" fontId="0" fillId="0" borderId="6" xfId="0" applyFont="1" applyBorder="1" applyAlignment="1">
      <alignment horizontal="right" vertical="center"/>
    </xf>
    <xf numFmtId="0" fontId="28" fillId="0" borderId="0" xfId="0" applyFont="1" applyAlignment="1" applyProtection="1">
      <alignment horizontal="left" vertical="top"/>
      <protection locked="0"/>
    </xf>
    <xf numFmtId="167" fontId="28" fillId="0" borderId="0" xfId="0" applyNumberFormat="1" applyFont="1" applyAlignment="1" applyProtection="1">
      <alignment horizontal="left" vertical="top"/>
      <protection locked="0"/>
    </xf>
    <xf numFmtId="167" fontId="23" fillId="0" borderId="0" xfId="0" applyNumberFormat="1" applyFont="1" applyFill="1" applyAlignment="1" applyProtection="1">
      <alignment horizontal="left" vertical="top"/>
      <protection locked="0"/>
    </xf>
    <xf numFmtId="0" fontId="20" fillId="4" borderId="6" xfId="0" applyFont="1" applyFill="1" applyBorder="1" applyAlignment="1">
      <alignment horizontal="right" vertical="center"/>
    </xf>
    <xf numFmtId="0" fontId="23" fillId="0" borderId="0" xfId="0" applyFont="1" applyAlignment="1" applyProtection="1">
      <alignment horizontal="left" vertical="top" wrapText="1"/>
      <protection locked="0"/>
    </xf>
    <xf numFmtId="167" fontId="23" fillId="0" borderId="0" xfId="0" applyNumberFormat="1" applyFont="1" applyAlignment="1" applyProtection="1">
      <alignment horizontal="left" vertical="top" wrapText="1"/>
      <protection locked="0"/>
    </xf>
    <xf numFmtId="164" fontId="27" fillId="0" borderId="6" xfId="0" applyNumberFormat="1" applyFont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 wrapText="1"/>
    </xf>
    <xf numFmtId="4" fontId="20" fillId="2" borderId="6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/>
    </xf>
    <xf numFmtId="170" fontId="2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5" fontId="12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vertical="center"/>
      <protection locked="0"/>
    </xf>
    <xf numFmtId="171" fontId="6" fillId="0" borderId="0" xfId="0" applyNumberFormat="1" applyFont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29" fillId="5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 applyProtection="1">
      <alignment horizontal="left" vertical="center" wrapText="1"/>
      <protection locked="0"/>
    </xf>
    <xf numFmtId="165" fontId="12" fillId="5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30" fillId="3" borderId="3" xfId="0" applyFont="1" applyFill="1" applyBorder="1" applyAlignment="1">
      <alignment horizontal="center" vertical="center"/>
    </xf>
    <xf numFmtId="167" fontId="31" fillId="3" borderId="6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top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center" wrapText="1"/>
    </xf>
    <xf numFmtId="167" fontId="2" fillId="0" borderId="6" xfId="0" applyNumberFormat="1" applyFont="1" applyBorder="1" applyAlignment="1">
      <alignment vertical="center"/>
    </xf>
    <xf numFmtId="167" fontId="9" fillId="0" borderId="6" xfId="0" applyNumberFormat="1" applyFont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12" fillId="0" borderId="0" xfId="0" applyNumberFormat="1" applyFont="1" applyAlignment="1" applyProtection="1">
      <alignment horizontal="left" vertical="top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left" vertical="top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2" fillId="3" borderId="6" xfId="0" applyFont="1" applyFill="1" applyBorder="1" applyAlignment="1" applyProtection="1">
      <alignment horizontal="left" vertical="top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24" fillId="0" borderId="10" xfId="0" applyFont="1" applyBorder="1" applyAlignment="1" applyProtection="1">
      <alignment horizontal="center" vertical="top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4" fontId="14" fillId="0" borderId="10" xfId="0" applyNumberFormat="1" applyFont="1" applyBorder="1" applyAlignment="1" applyProtection="1">
      <alignment vertical="top"/>
      <protection locked="0"/>
    </xf>
    <xf numFmtId="3" fontId="14" fillId="0" borderId="10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4" fontId="8" fillId="0" borderId="6" xfId="0" applyNumberFormat="1" applyFont="1" applyBorder="1" applyAlignment="1" applyProtection="1">
      <alignment vertical="top"/>
      <protection locked="0"/>
    </xf>
    <xf numFmtId="3" fontId="8" fillId="0" borderId="6" xfId="0" applyNumberFormat="1" applyFont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4" fontId="8" fillId="0" borderId="1" xfId="0" applyNumberFormat="1" applyFont="1" applyBorder="1" applyAlignment="1" applyProtection="1">
      <alignment vertical="top"/>
      <protection locked="0"/>
    </xf>
    <xf numFmtId="3" fontId="8" fillId="0" borderId="1" xfId="0" applyNumberFormat="1" applyFont="1" applyBorder="1" applyAlignment="1" applyProtection="1">
      <alignment vertical="top"/>
      <protection locked="0"/>
    </xf>
    <xf numFmtId="0" fontId="24" fillId="0" borderId="6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4" fontId="8" fillId="0" borderId="5" xfId="0" applyNumberFormat="1" applyFont="1" applyBorder="1" applyAlignment="1" applyProtection="1">
      <alignment vertical="top"/>
      <protection locked="0"/>
    </xf>
    <xf numFmtId="3" fontId="8" fillId="0" borderId="5" xfId="0" applyNumberFormat="1" applyFont="1" applyBorder="1" applyAlignment="1" applyProtection="1">
      <alignment vertical="top"/>
      <protection locked="0"/>
    </xf>
    <xf numFmtId="3" fontId="8" fillId="0" borderId="0" xfId="0" applyNumberFormat="1" applyFont="1" applyAlignment="1" applyProtection="1">
      <alignment horizontal="left" vertical="top"/>
      <protection locked="0"/>
    </xf>
    <xf numFmtId="0" fontId="7" fillId="0" borderId="0" xfId="18" applyFont="1">
      <alignment/>
      <protection/>
    </xf>
    <xf numFmtId="0" fontId="11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18" applyFont="1" applyBorder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7" fillId="0" borderId="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173" fontId="20" fillId="0" borderId="13" xfId="0" applyNumberFormat="1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3" fontId="7" fillId="0" borderId="6" xfId="0" applyNumberFormat="1" applyFont="1" applyBorder="1" applyAlignment="1">
      <alignment/>
    </xf>
    <xf numFmtId="0" fontId="20" fillId="0" borderId="3" xfId="0" applyFont="1" applyBorder="1" applyAlignment="1">
      <alignment/>
    </xf>
    <xf numFmtId="3" fontId="20" fillId="0" borderId="6" xfId="0" applyNumberFormat="1" applyFont="1" applyBorder="1" applyAlignment="1">
      <alignment/>
    </xf>
    <xf numFmtId="0" fontId="20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9" fontId="20" fillId="0" borderId="3" xfId="0" applyNumberFormat="1" applyFont="1" applyFill="1" applyBorder="1" applyAlignment="1">
      <alignment horizontal="left"/>
    </xf>
    <xf numFmtId="0" fontId="20" fillId="0" borderId="11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2" fillId="0" borderId="0" xfId="18" applyFont="1">
      <alignment/>
      <protection/>
    </xf>
    <xf numFmtId="3" fontId="7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174" fontId="7" fillId="0" borderId="6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/>
    </xf>
    <xf numFmtId="10" fontId="2" fillId="0" borderId="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7" fillId="0" borderId="9" xfId="0" applyFont="1" applyBorder="1" applyAlignment="1">
      <alignment/>
    </xf>
    <xf numFmtId="3" fontId="20" fillId="0" borderId="13" xfId="0" applyNumberFormat="1" applyFont="1" applyBorder="1" applyAlignment="1">
      <alignment/>
    </xf>
    <xf numFmtId="174" fontId="7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175" fontId="7" fillId="0" borderId="5" xfId="0" applyNumberFormat="1" applyFont="1" applyBorder="1" applyAlignment="1">
      <alignment/>
    </xf>
    <xf numFmtId="175" fontId="7" fillId="0" borderId="6" xfId="0" applyNumberFormat="1" applyFont="1" applyBorder="1" applyAlignment="1">
      <alignment/>
    </xf>
    <xf numFmtId="0" fontId="20" fillId="0" borderId="0" xfId="18" applyFont="1">
      <alignment/>
      <protection/>
    </xf>
    <xf numFmtId="0" fontId="4" fillId="0" borderId="0" xfId="18" applyFont="1">
      <alignment/>
      <protection/>
    </xf>
    <xf numFmtId="0" fontId="20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20" fillId="0" borderId="5" xfId="0" applyFont="1" applyBorder="1" applyAlignment="1">
      <alignment/>
    </xf>
    <xf numFmtId="1" fontId="7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174" fontId="7" fillId="0" borderId="9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20" fillId="3" borderId="5" xfId="0" applyFont="1" applyFill="1" applyBorder="1" applyAlignment="1">
      <alignment/>
    </xf>
    <xf numFmtId="3" fontId="20" fillId="3" borderId="5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165" fontId="20" fillId="0" borderId="6" xfId="0" applyNumberFormat="1" applyFont="1" applyBorder="1" applyAlignment="1">
      <alignment/>
    </xf>
    <xf numFmtId="0" fontId="4" fillId="6" borderId="6" xfId="17" applyFont="1" applyFill="1" applyBorder="1" applyAlignment="1">
      <alignment horizontal="center" vertical="center"/>
      <protection/>
    </xf>
    <xf numFmtId="0" fontId="4" fillId="6" borderId="6" xfId="17" applyFont="1" applyFill="1" applyBorder="1" applyAlignment="1">
      <alignment vertical="center"/>
      <protection/>
    </xf>
    <xf numFmtId="167" fontId="4" fillId="6" borderId="6" xfId="17" applyNumberFormat="1" applyFont="1" applyFill="1" applyBorder="1" applyAlignment="1">
      <alignment vertical="center"/>
      <protection/>
    </xf>
    <xf numFmtId="169" fontId="4" fillId="6" borderId="6" xfId="17" applyNumberFormat="1" applyFont="1" applyFill="1" applyBorder="1" applyAlignment="1">
      <alignment vertical="center"/>
      <protection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164" fontId="23" fillId="0" borderId="6" xfId="0" applyNumberFormat="1" applyFont="1" applyBorder="1" applyAlignment="1" applyProtection="1">
      <alignment vertical="center"/>
      <protection locked="0"/>
    </xf>
    <xf numFmtId="167" fontId="31" fillId="3" borderId="6" xfId="0" applyNumberFormat="1" applyFont="1" applyFill="1" applyBorder="1" applyAlignment="1" applyProtection="1">
      <alignment vertical="center" wrapText="1"/>
      <protection locked="0"/>
    </xf>
    <xf numFmtId="164" fontId="13" fillId="7" borderId="6" xfId="0" applyNumberFormat="1" applyFont="1" applyFill="1" applyBorder="1" applyAlignment="1" applyProtection="1">
      <alignment vertical="center" wrapText="1"/>
      <protection locked="0"/>
    </xf>
    <xf numFmtId="164" fontId="9" fillId="7" borderId="6" xfId="0" applyNumberFormat="1" applyFont="1" applyFill="1" applyBorder="1" applyAlignment="1" applyProtection="1">
      <alignment vertical="center"/>
      <protection locked="0"/>
    </xf>
    <xf numFmtId="164" fontId="18" fillId="7" borderId="6" xfId="0" applyNumberFormat="1" applyFont="1" applyFill="1" applyBorder="1" applyAlignment="1" applyProtection="1">
      <alignment vertical="center"/>
      <protection locked="0"/>
    </xf>
    <xf numFmtId="164" fontId="13" fillId="8" borderId="6" xfId="0" applyNumberFormat="1" applyFont="1" applyFill="1" applyBorder="1" applyAlignment="1" applyProtection="1">
      <alignment vertical="center"/>
      <protection locked="0"/>
    </xf>
    <xf numFmtId="0" fontId="33" fillId="4" borderId="6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vertical="center"/>
    </xf>
    <xf numFmtId="167" fontId="17" fillId="4" borderId="6" xfId="0" applyNumberFormat="1" applyFont="1" applyFill="1" applyBorder="1" applyAlignment="1" applyProtection="1">
      <alignment vertical="top"/>
      <protection locked="0"/>
    </xf>
    <xf numFmtId="0" fontId="34" fillId="0" borderId="0" xfId="0" applyFont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Normalny_dochody -tab1  2012" xfId="17"/>
    <cellStyle name="Normalny_tabele harm.spłat październik.2011xls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88"/>
  <sheetViews>
    <sheetView workbookViewId="0" topLeftCell="A1">
      <selection activeCell="P149" sqref="P149"/>
    </sheetView>
  </sheetViews>
  <sheetFormatPr defaultColWidth="9.140625" defaultRowHeight="12.75"/>
  <cols>
    <col min="1" max="1" width="4.57421875" style="1" customWidth="1"/>
    <col min="2" max="2" width="6.421875" style="1" customWidth="1"/>
    <col min="3" max="3" width="4.7109375" style="1" customWidth="1"/>
    <col min="4" max="4" width="23.8515625" style="1" customWidth="1"/>
    <col min="5" max="5" width="13.7109375" style="1" customWidth="1"/>
    <col min="6" max="6" width="14.7109375" style="1" customWidth="1"/>
    <col min="7" max="7" width="14.28125" style="1" customWidth="1"/>
    <col min="8" max="8" width="5.57421875" style="2" customWidth="1"/>
    <col min="9" max="9" width="12.57421875" style="3" customWidth="1"/>
    <col min="10" max="10" width="13.00390625" style="1" customWidth="1"/>
    <col min="11" max="11" width="12.7109375" style="1" customWidth="1"/>
    <col min="12" max="12" width="5.57421875" style="2" customWidth="1"/>
    <col min="13" max="254" width="9.00390625" style="1" customWidth="1"/>
  </cols>
  <sheetData>
    <row r="1" spans="1:12" ht="14.25" customHeight="1">
      <c r="A1" s="4" t="s">
        <v>0</v>
      </c>
      <c r="G1" s="5"/>
      <c r="H1" s="1"/>
      <c r="K1" s="5"/>
      <c r="L1" s="1"/>
    </row>
    <row r="2" spans="7:12" ht="14.25" customHeight="1">
      <c r="G2" s="6"/>
      <c r="H2" s="1"/>
      <c r="K2" s="7" t="s">
        <v>1</v>
      </c>
      <c r="L2" s="1"/>
    </row>
    <row r="3" spans="1:12" ht="28.5" customHeight="1">
      <c r="A3" s="8"/>
      <c r="B3" s="8"/>
      <c r="C3" s="8"/>
      <c r="D3" s="8"/>
      <c r="E3" s="9"/>
      <c r="F3" s="10" t="s">
        <v>2</v>
      </c>
      <c r="G3" s="11"/>
      <c r="H3" s="10"/>
      <c r="I3" s="12"/>
      <c r="J3" s="10" t="s">
        <v>3</v>
      </c>
      <c r="K3" s="11"/>
      <c r="L3" s="13"/>
    </row>
    <row r="4" spans="1:12" ht="41.25" customHeight="1">
      <c r="A4" s="14" t="s">
        <v>4</v>
      </c>
      <c r="B4" s="14" t="s">
        <v>5</v>
      </c>
      <c r="C4" s="15" t="s">
        <v>6</v>
      </c>
      <c r="D4" s="15" t="s">
        <v>7</v>
      </c>
      <c r="E4" s="15" t="s">
        <v>8</v>
      </c>
      <c r="F4" s="16" t="s">
        <v>9</v>
      </c>
      <c r="G4" s="16" t="s">
        <v>10</v>
      </c>
      <c r="H4" s="17" t="s">
        <v>11</v>
      </c>
      <c r="I4" s="18" t="s">
        <v>8</v>
      </c>
      <c r="J4" s="16" t="s">
        <v>12</v>
      </c>
      <c r="K4" s="16" t="s">
        <v>10</v>
      </c>
      <c r="L4" s="17" t="s">
        <v>13</v>
      </c>
    </row>
    <row r="5" spans="1:12" ht="12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20">
        <v>6</v>
      </c>
      <c r="G5" s="21">
        <v>7</v>
      </c>
      <c r="H5" s="22">
        <v>8</v>
      </c>
      <c r="I5" s="22">
        <v>9</v>
      </c>
      <c r="J5" s="20">
        <v>10</v>
      </c>
      <c r="K5" s="21">
        <v>11</v>
      </c>
      <c r="L5" s="22">
        <v>12</v>
      </c>
    </row>
    <row r="6" spans="1:12" s="27" customFormat="1" ht="33.75" customHeight="1">
      <c r="A6" s="19" t="s">
        <v>14</v>
      </c>
      <c r="B6" s="19"/>
      <c r="C6" s="19"/>
      <c r="D6" s="23" t="s">
        <v>15</v>
      </c>
      <c r="E6" s="24">
        <f aca="true" t="shared" si="0" ref="E6:G7">SUM(E7)</f>
        <v>0</v>
      </c>
      <c r="F6" s="25">
        <f t="shared" si="0"/>
        <v>20294.89</v>
      </c>
      <c r="G6" s="25">
        <f t="shared" si="0"/>
        <v>0</v>
      </c>
      <c r="H6" s="26">
        <f aca="true" t="shared" si="1" ref="H6:H13">G6/F6*100</f>
        <v>0</v>
      </c>
      <c r="I6" s="24"/>
      <c r="J6" s="25"/>
      <c r="K6" s="25"/>
      <c r="L6" s="26"/>
    </row>
    <row r="7" spans="1:12" ht="29.25" customHeight="1">
      <c r="A7" s="28"/>
      <c r="B7" s="28" t="s">
        <v>16</v>
      </c>
      <c r="C7" s="28"/>
      <c r="D7" s="29" t="s">
        <v>17</v>
      </c>
      <c r="E7" s="30">
        <f t="shared" si="0"/>
        <v>0</v>
      </c>
      <c r="F7" s="31">
        <f t="shared" si="0"/>
        <v>20294.89</v>
      </c>
      <c r="G7" s="31">
        <f t="shared" si="0"/>
        <v>0</v>
      </c>
      <c r="H7" s="32">
        <f t="shared" si="1"/>
        <v>0</v>
      </c>
      <c r="I7" s="30"/>
      <c r="J7" s="31"/>
      <c r="K7" s="31"/>
      <c r="L7" s="32"/>
    </row>
    <row r="8" spans="1:12" s="37" customFormat="1" ht="79.5" customHeight="1">
      <c r="A8" s="33"/>
      <c r="B8" s="33"/>
      <c r="C8" s="33">
        <v>2010</v>
      </c>
      <c r="D8" s="34" t="s">
        <v>18</v>
      </c>
      <c r="E8" s="35">
        <v>0</v>
      </c>
      <c r="F8" s="36">
        <v>20294.89</v>
      </c>
      <c r="G8" s="36">
        <v>0</v>
      </c>
      <c r="H8" s="32">
        <f t="shared" si="1"/>
        <v>0</v>
      </c>
      <c r="I8" s="30"/>
      <c r="J8" s="36"/>
      <c r="K8" s="36"/>
      <c r="L8" s="32"/>
    </row>
    <row r="9" spans="1:251" s="27" customFormat="1" ht="33" customHeight="1">
      <c r="A9" s="19">
        <v>600</v>
      </c>
      <c r="B9" s="19"/>
      <c r="C9" s="19"/>
      <c r="D9" s="38" t="s">
        <v>19</v>
      </c>
      <c r="E9" s="24">
        <f>SUM(E10,E14)</f>
        <v>5660752</v>
      </c>
      <c r="F9" s="25">
        <f>SUM(F10,F14)</f>
        <v>5660752</v>
      </c>
      <c r="G9" s="25">
        <f>SUM(G10,G14)</f>
        <v>5664000</v>
      </c>
      <c r="H9" s="26">
        <f t="shared" si="1"/>
        <v>100.0573775357055</v>
      </c>
      <c r="I9" s="24">
        <f>SUM(I10,I14)</f>
        <v>6770000</v>
      </c>
      <c r="J9" s="25">
        <f>SUM(J10,J14)</f>
        <v>6770000</v>
      </c>
      <c r="K9" s="25">
        <f>SUM(K10,K14)</f>
        <v>8974800</v>
      </c>
      <c r="L9" s="26">
        <f>K9/J9*100</f>
        <v>132.5672082717873</v>
      </c>
      <c r="IQ9" s="1"/>
    </row>
    <row r="10" spans="1:12" ht="33" customHeight="1">
      <c r="A10" s="28"/>
      <c r="B10" s="28">
        <v>60004</v>
      </c>
      <c r="C10" s="28"/>
      <c r="D10" s="39" t="s">
        <v>20</v>
      </c>
      <c r="E10" s="30">
        <f>SUM(E11:E13)</f>
        <v>5660752</v>
      </c>
      <c r="F10" s="31">
        <f>SUM(F11:F13)</f>
        <v>5660752</v>
      </c>
      <c r="G10" s="31">
        <f>SUM(G11:G13)</f>
        <v>5664000</v>
      </c>
      <c r="H10" s="32">
        <f t="shared" si="1"/>
        <v>100.0573775357055</v>
      </c>
      <c r="I10" s="30"/>
      <c r="J10" s="31"/>
      <c r="K10" s="31"/>
      <c r="L10" s="32"/>
    </row>
    <row r="11" spans="1:12" ht="27.75" customHeight="1">
      <c r="A11" s="28"/>
      <c r="B11" s="28"/>
      <c r="C11" s="28" t="s">
        <v>21</v>
      </c>
      <c r="D11" s="39" t="s">
        <v>22</v>
      </c>
      <c r="E11" s="30">
        <v>4050000</v>
      </c>
      <c r="F11" s="31">
        <v>4050000</v>
      </c>
      <c r="G11" s="31">
        <v>4150000</v>
      </c>
      <c r="H11" s="32">
        <f t="shared" si="1"/>
        <v>102.46913580246914</v>
      </c>
      <c r="I11" s="30"/>
      <c r="J11" s="31"/>
      <c r="K11" s="31"/>
      <c r="L11" s="32"/>
    </row>
    <row r="12" spans="1:12" ht="33" customHeight="1">
      <c r="A12" s="28"/>
      <c r="B12" s="28"/>
      <c r="C12" s="28" t="s">
        <v>23</v>
      </c>
      <c r="D12" s="39" t="s">
        <v>24</v>
      </c>
      <c r="E12" s="30">
        <v>85752</v>
      </c>
      <c r="F12" s="31">
        <v>85752</v>
      </c>
      <c r="G12" s="31">
        <v>0</v>
      </c>
      <c r="H12" s="32">
        <f t="shared" si="1"/>
        <v>0</v>
      </c>
      <c r="I12" s="41"/>
      <c r="J12" s="31"/>
      <c r="K12" s="31"/>
      <c r="L12" s="42"/>
    </row>
    <row r="13" spans="1:251" s="37" customFormat="1" ht="70.5" customHeight="1">
      <c r="A13" s="33"/>
      <c r="B13" s="33"/>
      <c r="C13" s="33">
        <v>2310</v>
      </c>
      <c r="D13" s="43" t="s">
        <v>25</v>
      </c>
      <c r="E13" s="35">
        <v>1525000</v>
      </c>
      <c r="F13" s="36">
        <v>1525000</v>
      </c>
      <c r="G13" s="36">
        <v>1514000</v>
      </c>
      <c r="H13" s="44">
        <f t="shared" si="1"/>
        <v>99.27868852459017</v>
      </c>
      <c r="I13" s="35"/>
      <c r="J13" s="36"/>
      <c r="K13" s="36"/>
      <c r="L13" s="44"/>
      <c r="IP13" s="1"/>
      <c r="IQ13" s="1"/>
    </row>
    <row r="14" spans="1:251" s="37" customFormat="1" ht="25.5" customHeight="1">
      <c r="A14" s="33"/>
      <c r="B14" s="33">
        <v>60016</v>
      </c>
      <c r="C14" s="33"/>
      <c r="D14" s="43" t="s">
        <v>26</v>
      </c>
      <c r="E14" s="35"/>
      <c r="F14" s="36"/>
      <c r="G14" s="36"/>
      <c r="H14" s="44"/>
      <c r="I14" s="35">
        <f>SUM(I15:I15)</f>
        <v>6770000</v>
      </c>
      <c r="J14" s="35">
        <f>SUM(J15:J15)</f>
        <v>6770000</v>
      </c>
      <c r="K14" s="35">
        <f>SUM(K15:K15)</f>
        <v>8974800</v>
      </c>
      <c r="L14" s="44">
        <f>K14/J14*100</f>
        <v>132.5672082717873</v>
      </c>
      <c r="IP14" s="1"/>
      <c r="IQ14" s="1"/>
    </row>
    <row r="15" spans="1:251" s="37" customFormat="1" ht="96" customHeight="1">
      <c r="A15" s="33"/>
      <c r="B15" s="33"/>
      <c r="C15" s="33">
        <v>6207</v>
      </c>
      <c r="D15" s="43" t="s">
        <v>27</v>
      </c>
      <c r="E15" s="35"/>
      <c r="F15" s="36"/>
      <c r="G15" s="36"/>
      <c r="H15" s="44"/>
      <c r="I15" s="35">
        <v>6770000</v>
      </c>
      <c r="J15" s="36">
        <v>6770000</v>
      </c>
      <c r="K15" s="36">
        <v>8974800</v>
      </c>
      <c r="L15" s="44">
        <f>K15/J15*100</f>
        <v>132.5672082717873</v>
      </c>
      <c r="IP15" s="1"/>
      <c r="IQ15" s="1"/>
    </row>
    <row r="16" spans="1:251" s="27" customFormat="1" ht="34.5" customHeight="1">
      <c r="A16" s="19">
        <v>630</v>
      </c>
      <c r="B16" s="19"/>
      <c r="C16" s="19"/>
      <c r="D16" s="38" t="s">
        <v>28</v>
      </c>
      <c r="E16" s="24">
        <f>SUM(E17)</f>
        <v>650000</v>
      </c>
      <c r="F16" s="25">
        <f>SUM(F17)</f>
        <v>650000</v>
      </c>
      <c r="G16" s="25">
        <f>SUM(G17)</f>
        <v>0</v>
      </c>
      <c r="H16" s="45">
        <f aca="true" t="shared" si="2" ref="H16:H23">G16/F16*100</f>
        <v>0</v>
      </c>
      <c r="I16" s="46"/>
      <c r="J16" s="25"/>
      <c r="K16" s="25"/>
      <c r="L16" s="44"/>
      <c r="IQ16" s="1"/>
    </row>
    <row r="17" spans="1:12" ht="37.5" customHeight="1">
      <c r="A17" s="28"/>
      <c r="B17" s="28">
        <v>63095</v>
      </c>
      <c r="C17" s="28"/>
      <c r="D17" s="39" t="s">
        <v>17</v>
      </c>
      <c r="E17" s="30">
        <f>SUM(E18)</f>
        <v>650000</v>
      </c>
      <c r="F17" s="31">
        <f>SUM(F18:F18)</f>
        <v>650000</v>
      </c>
      <c r="G17" s="31">
        <f>SUM(G18:G18)</f>
        <v>0</v>
      </c>
      <c r="H17" s="44">
        <f t="shared" si="2"/>
        <v>0</v>
      </c>
      <c r="I17" s="35"/>
      <c r="J17" s="35"/>
      <c r="K17" s="35"/>
      <c r="L17" s="44"/>
    </row>
    <row r="18" spans="1:12" ht="96.75" customHeight="1">
      <c r="A18" s="28"/>
      <c r="B18" s="28"/>
      <c r="C18" s="28">
        <v>2007</v>
      </c>
      <c r="D18" s="43" t="s">
        <v>27</v>
      </c>
      <c r="E18" s="35">
        <v>650000</v>
      </c>
      <c r="F18" s="31">
        <v>650000</v>
      </c>
      <c r="G18" s="31">
        <v>0</v>
      </c>
      <c r="H18" s="44">
        <f t="shared" si="2"/>
        <v>0</v>
      </c>
      <c r="I18" s="35"/>
      <c r="J18" s="31"/>
      <c r="K18" s="31"/>
      <c r="L18" s="44"/>
    </row>
    <row r="19" spans="1:251" s="27" customFormat="1" ht="37.5" customHeight="1">
      <c r="A19" s="19">
        <v>700</v>
      </c>
      <c r="B19" s="19"/>
      <c r="C19" s="19"/>
      <c r="D19" s="38" t="s">
        <v>29</v>
      </c>
      <c r="E19" s="24">
        <f>SUM(E20)</f>
        <v>1749000</v>
      </c>
      <c r="F19" s="24">
        <f>SUM(F20)</f>
        <v>1749000</v>
      </c>
      <c r="G19" s="24">
        <f>SUM(G20)</f>
        <v>2248595</v>
      </c>
      <c r="H19" s="26">
        <f t="shared" si="2"/>
        <v>128.56460834762723</v>
      </c>
      <c r="I19" s="24">
        <f>SUM(I20)</f>
        <v>12930000</v>
      </c>
      <c r="J19" s="24">
        <f>SUM(J20)</f>
        <v>15305157</v>
      </c>
      <c r="K19" s="24">
        <f>SUM(K20)</f>
        <v>9980499</v>
      </c>
      <c r="L19" s="26">
        <f>K19/J19*100</f>
        <v>65.21003998848232</v>
      </c>
      <c r="IQ19" s="1"/>
    </row>
    <row r="20" spans="1:12" ht="36" customHeight="1">
      <c r="A20" s="28"/>
      <c r="B20" s="28">
        <v>70005</v>
      </c>
      <c r="C20" s="28"/>
      <c r="D20" s="43" t="s">
        <v>30</v>
      </c>
      <c r="E20" s="35">
        <f>SUM(E21:E26)</f>
        <v>1749000</v>
      </c>
      <c r="F20" s="31">
        <f>SUM(F21:F26)</f>
        <v>1749000</v>
      </c>
      <c r="G20" s="31">
        <f>SUM(G21:G26)</f>
        <v>2248595</v>
      </c>
      <c r="H20" s="32">
        <f t="shared" si="2"/>
        <v>128.56460834762723</v>
      </c>
      <c r="I20" s="30">
        <f>SUM(I21:I25)</f>
        <v>12930000</v>
      </c>
      <c r="J20" s="31">
        <f>SUM(J21:J26)</f>
        <v>15305157</v>
      </c>
      <c r="K20" s="31">
        <f>SUM(K21:K26)</f>
        <v>9980499</v>
      </c>
      <c r="L20" s="32">
        <f>K20/J20*100</f>
        <v>65.21003998848232</v>
      </c>
    </row>
    <row r="21" spans="1:12" ht="53.25" customHeight="1">
      <c r="A21" s="28"/>
      <c r="B21" s="28"/>
      <c r="C21" s="28" t="s">
        <v>31</v>
      </c>
      <c r="D21" s="34" t="s">
        <v>32</v>
      </c>
      <c r="E21" s="35">
        <v>1250000</v>
      </c>
      <c r="F21" s="31">
        <v>1250000</v>
      </c>
      <c r="G21" s="31">
        <v>1760000</v>
      </c>
      <c r="H21" s="32">
        <f t="shared" si="2"/>
        <v>140.79999999999998</v>
      </c>
      <c r="I21" s="30"/>
      <c r="J21" s="31"/>
      <c r="K21" s="31"/>
      <c r="L21" s="32"/>
    </row>
    <row r="22" spans="1:12" ht="31.5" customHeight="1">
      <c r="A22" s="28"/>
      <c r="B22" s="28"/>
      <c r="C22" s="28" t="s">
        <v>33</v>
      </c>
      <c r="D22" s="39" t="s">
        <v>34</v>
      </c>
      <c r="E22" s="30">
        <v>30000</v>
      </c>
      <c r="F22" s="31">
        <v>30000</v>
      </c>
      <c r="G22" s="31">
        <v>30300</v>
      </c>
      <c r="H22" s="32">
        <f t="shared" si="2"/>
        <v>101</v>
      </c>
      <c r="I22" s="30"/>
      <c r="J22" s="31"/>
      <c r="K22" s="31"/>
      <c r="L22" s="32"/>
    </row>
    <row r="23" spans="1:12" ht="90" customHeight="1">
      <c r="A23" s="28"/>
      <c r="B23" s="28"/>
      <c r="C23" s="28" t="s">
        <v>35</v>
      </c>
      <c r="D23" s="43" t="s">
        <v>36</v>
      </c>
      <c r="E23" s="35">
        <v>269000</v>
      </c>
      <c r="F23" s="31">
        <v>269000</v>
      </c>
      <c r="G23" s="31">
        <v>288295</v>
      </c>
      <c r="H23" s="32">
        <f t="shared" si="2"/>
        <v>107.1728624535316</v>
      </c>
      <c r="I23" s="30"/>
      <c r="J23" s="31"/>
      <c r="K23" s="31"/>
      <c r="L23" s="32"/>
    </row>
    <row r="24" spans="1:12" ht="61.5" customHeight="1">
      <c r="A24" s="28"/>
      <c r="B24" s="28"/>
      <c r="C24" s="28" t="s">
        <v>37</v>
      </c>
      <c r="D24" s="43" t="s">
        <v>38</v>
      </c>
      <c r="E24" s="35"/>
      <c r="F24" s="31"/>
      <c r="G24" s="31"/>
      <c r="H24" s="32"/>
      <c r="I24" s="30">
        <v>150000</v>
      </c>
      <c r="J24" s="31">
        <v>150000</v>
      </c>
      <c r="K24" s="31">
        <v>150000</v>
      </c>
      <c r="L24" s="32">
        <f>K24/J24*100</f>
        <v>100</v>
      </c>
    </row>
    <row r="25" spans="1:12" ht="42.75" customHeight="1">
      <c r="A25" s="28"/>
      <c r="B25" s="28"/>
      <c r="C25" s="28" t="s">
        <v>39</v>
      </c>
      <c r="D25" s="43" t="s">
        <v>40</v>
      </c>
      <c r="E25" s="35"/>
      <c r="F25" s="31"/>
      <c r="G25" s="31"/>
      <c r="H25" s="32"/>
      <c r="I25" s="30">
        <v>12780000</v>
      </c>
      <c r="J25" s="31">
        <v>15155157</v>
      </c>
      <c r="K25" s="31">
        <v>9830499</v>
      </c>
      <c r="L25" s="32">
        <f>K25/J25*100</f>
        <v>64.8657021500998</v>
      </c>
    </row>
    <row r="26" spans="1:12" ht="36.75" customHeight="1">
      <c r="A26" s="28"/>
      <c r="B26" s="28"/>
      <c r="C26" s="28" t="s">
        <v>41</v>
      </c>
      <c r="D26" s="39" t="s">
        <v>42</v>
      </c>
      <c r="E26" s="30">
        <v>200000</v>
      </c>
      <c r="F26" s="31">
        <v>200000</v>
      </c>
      <c r="G26" s="31">
        <v>170000</v>
      </c>
      <c r="H26" s="32">
        <f>G26/F26*100</f>
        <v>85</v>
      </c>
      <c r="I26" s="30"/>
      <c r="J26" s="31"/>
      <c r="K26" s="31"/>
      <c r="L26" s="32"/>
    </row>
    <row r="27" spans="1:251" s="27" customFormat="1" ht="30" customHeight="1">
      <c r="A27" s="19">
        <v>710</v>
      </c>
      <c r="B27" s="19"/>
      <c r="C27" s="19"/>
      <c r="D27" s="38" t="s">
        <v>43</v>
      </c>
      <c r="E27" s="24">
        <f>SUM(E28)</f>
        <v>393000</v>
      </c>
      <c r="F27" s="25">
        <f>SUM(F28)</f>
        <v>393000</v>
      </c>
      <c r="G27" s="25">
        <f>SUM(G28)</f>
        <v>383000</v>
      </c>
      <c r="H27" s="26">
        <f>G27/F27*100</f>
        <v>97.45547073791349</v>
      </c>
      <c r="I27" s="24">
        <f>SUM(I31)</f>
        <v>0</v>
      </c>
      <c r="J27" s="24">
        <f>SUM(J31)</f>
        <v>478993</v>
      </c>
      <c r="K27" s="24">
        <f>SUM(K31)</f>
        <v>0</v>
      </c>
      <c r="L27" s="32">
        <f>K27/J27*100</f>
        <v>0</v>
      </c>
      <c r="IQ27" s="1"/>
    </row>
    <row r="28" spans="1:12" ht="30" customHeight="1">
      <c r="A28" s="28"/>
      <c r="B28" s="28">
        <v>71035</v>
      </c>
      <c r="C28" s="28"/>
      <c r="D28" s="39" t="s">
        <v>44</v>
      </c>
      <c r="E28" s="30">
        <f>SUM(E29:E30)</f>
        <v>393000</v>
      </c>
      <c r="F28" s="31">
        <f>SUM(F29:F30)</f>
        <v>393000</v>
      </c>
      <c r="G28" s="31">
        <f>SUM(G29:G30)</f>
        <v>383000</v>
      </c>
      <c r="H28" s="32">
        <f>G28/F28*100</f>
        <v>97.45547073791349</v>
      </c>
      <c r="I28" s="30"/>
      <c r="J28" s="30"/>
      <c r="K28" s="30"/>
      <c r="L28" s="32"/>
    </row>
    <row r="29" spans="1:12" ht="30" customHeight="1">
      <c r="A29" s="28"/>
      <c r="B29" s="28"/>
      <c r="C29" s="28" t="s">
        <v>21</v>
      </c>
      <c r="D29" s="39" t="s">
        <v>45</v>
      </c>
      <c r="E29" s="30">
        <v>380000</v>
      </c>
      <c r="F29" s="31">
        <v>380000</v>
      </c>
      <c r="G29" s="31">
        <v>370000</v>
      </c>
      <c r="H29" s="32">
        <f>G29/F29*100</f>
        <v>97.36842105263158</v>
      </c>
      <c r="I29" s="30"/>
      <c r="J29" s="31"/>
      <c r="K29" s="31"/>
      <c r="L29" s="32"/>
    </row>
    <row r="30" spans="1:12" ht="66" customHeight="1">
      <c r="A30" s="28"/>
      <c r="B30" s="28"/>
      <c r="C30" s="28">
        <v>2020</v>
      </c>
      <c r="D30" s="43" t="s">
        <v>46</v>
      </c>
      <c r="E30" s="35">
        <v>13000</v>
      </c>
      <c r="F30" s="31">
        <v>13000</v>
      </c>
      <c r="G30" s="31">
        <v>13000</v>
      </c>
      <c r="H30" s="32">
        <f>G30/F30*100</f>
        <v>100</v>
      </c>
      <c r="I30" s="30"/>
      <c r="J30" s="31"/>
      <c r="K30" s="31"/>
      <c r="L30" s="32"/>
    </row>
    <row r="31" spans="1:12" ht="36.75" customHeight="1">
      <c r="A31" s="28"/>
      <c r="B31" s="28">
        <v>71095</v>
      </c>
      <c r="C31" s="28"/>
      <c r="D31" s="43" t="s">
        <v>17</v>
      </c>
      <c r="E31" s="35"/>
      <c r="F31" s="31"/>
      <c r="G31" s="31"/>
      <c r="H31" s="32"/>
      <c r="I31" s="30">
        <f>SUM(I32)</f>
        <v>0</v>
      </c>
      <c r="J31" s="30">
        <f>SUM(J32)</f>
        <v>478993</v>
      </c>
      <c r="K31" s="30">
        <f>SUM(K32)</f>
        <v>0</v>
      </c>
      <c r="L31" s="32">
        <f>K31/J31*100</f>
        <v>0</v>
      </c>
    </row>
    <row r="32" spans="1:12" ht="91.5" customHeight="1">
      <c r="A32" s="28"/>
      <c r="B32" s="28"/>
      <c r="C32" s="28">
        <v>6207</v>
      </c>
      <c r="D32" s="43" t="s">
        <v>27</v>
      </c>
      <c r="E32" s="35"/>
      <c r="F32" s="31"/>
      <c r="G32" s="31"/>
      <c r="H32" s="32"/>
      <c r="I32" s="30">
        <v>0</v>
      </c>
      <c r="J32" s="31">
        <v>478993</v>
      </c>
      <c r="K32" s="31">
        <v>0</v>
      </c>
      <c r="L32" s="32">
        <f>K32/J32*100</f>
        <v>0</v>
      </c>
    </row>
    <row r="33" spans="1:251" s="27" customFormat="1" ht="32.25" customHeight="1">
      <c r="A33" s="19">
        <v>750</v>
      </c>
      <c r="B33" s="19"/>
      <c r="C33" s="19"/>
      <c r="D33" s="38" t="s">
        <v>47</v>
      </c>
      <c r="E33" s="24">
        <f>SUM(E34,E37,E41)</f>
        <v>822894</v>
      </c>
      <c r="F33" s="24">
        <f>SUM(F34,F37,F41)</f>
        <v>826260</v>
      </c>
      <c r="G33" s="24">
        <f>SUM(G34,G37,G41)</f>
        <v>751043</v>
      </c>
      <c r="H33" s="26">
        <f aca="true" t="shared" si="3" ref="H33:H45">G33/F33*100</f>
        <v>90.89669111417713</v>
      </c>
      <c r="I33" s="24"/>
      <c r="J33" s="25"/>
      <c r="K33" s="25"/>
      <c r="L33" s="26"/>
      <c r="IQ33" s="1"/>
    </row>
    <row r="34" spans="1:12" ht="33" customHeight="1">
      <c r="A34" s="28"/>
      <c r="B34" s="28">
        <v>75011</v>
      </c>
      <c r="C34" s="28"/>
      <c r="D34" s="39" t="s">
        <v>48</v>
      </c>
      <c r="E34" s="30">
        <f>SUM(E35:E36)</f>
        <v>335494</v>
      </c>
      <c r="F34" s="31">
        <f>SUM(F35,F36)</f>
        <v>335494</v>
      </c>
      <c r="G34" s="31">
        <f>SUM(G35:G36)</f>
        <v>359593</v>
      </c>
      <c r="H34" s="32">
        <f t="shared" si="3"/>
        <v>107.1831388936911</v>
      </c>
      <c r="I34" s="30"/>
      <c r="J34" s="31"/>
      <c r="K34" s="31"/>
      <c r="L34" s="32"/>
    </row>
    <row r="35" spans="1:12" ht="82.5" customHeight="1">
      <c r="A35" s="28"/>
      <c r="B35" s="28"/>
      <c r="C35" s="28">
        <v>2010</v>
      </c>
      <c r="D35" s="43" t="s">
        <v>49</v>
      </c>
      <c r="E35" s="35">
        <v>335244</v>
      </c>
      <c r="F35" s="31">
        <v>335244</v>
      </c>
      <c r="G35" s="31">
        <v>359343</v>
      </c>
      <c r="H35" s="32">
        <f t="shared" si="3"/>
        <v>107.18849554354439</v>
      </c>
      <c r="I35" s="30"/>
      <c r="J35" s="31"/>
      <c r="K35" s="31"/>
      <c r="L35" s="32"/>
    </row>
    <row r="36" spans="1:12" ht="69.75" customHeight="1">
      <c r="A36" s="28"/>
      <c r="B36" s="28"/>
      <c r="C36" s="28">
        <v>2360</v>
      </c>
      <c r="D36" s="43" t="s">
        <v>50</v>
      </c>
      <c r="E36" s="35">
        <v>250</v>
      </c>
      <c r="F36" s="31">
        <v>250</v>
      </c>
      <c r="G36" s="31">
        <v>250</v>
      </c>
      <c r="H36" s="32">
        <f t="shared" si="3"/>
        <v>100</v>
      </c>
      <c r="I36" s="30"/>
      <c r="J36" s="31"/>
      <c r="K36" s="31"/>
      <c r="L36" s="32"/>
    </row>
    <row r="37" spans="1:12" ht="39" customHeight="1">
      <c r="A37" s="28"/>
      <c r="B37" s="28">
        <v>75023</v>
      </c>
      <c r="C37" s="28"/>
      <c r="D37" s="43" t="s">
        <v>51</v>
      </c>
      <c r="E37" s="35">
        <f>SUM(E38:E40)</f>
        <v>387400</v>
      </c>
      <c r="F37" s="35">
        <f>SUM(F38:F40)</f>
        <v>390766</v>
      </c>
      <c r="G37" s="35">
        <f>SUM(G38:G40)</f>
        <v>391450</v>
      </c>
      <c r="H37" s="32">
        <f t="shared" si="3"/>
        <v>100.1750408172666</v>
      </c>
      <c r="I37" s="30"/>
      <c r="J37" s="30"/>
      <c r="K37" s="30"/>
      <c r="L37" s="32"/>
    </row>
    <row r="38" spans="1:12" ht="32.25" customHeight="1">
      <c r="A38" s="28"/>
      <c r="B38" s="28"/>
      <c r="C38" s="28" t="s">
        <v>33</v>
      </c>
      <c r="D38" s="39" t="s">
        <v>34</v>
      </c>
      <c r="E38" s="30">
        <v>30900</v>
      </c>
      <c r="F38" s="31">
        <v>30900</v>
      </c>
      <c r="G38" s="31">
        <v>30950</v>
      </c>
      <c r="H38" s="32">
        <f t="shared" si="3"/>
        <v>100.16181229773463</v>
      </c>
      <c r="I38" s="30"/>
      <c r="J38" s="31"/>
      <c r="K38" s="31"/>
      <c r="L38" s="32"/>
    </row>
    <row r="39" spans="1:12" ht="32.25" customHeight="1">
      <c r="A39" s="28"/>
      <c r="B39" s="28"/>
      <c r="C39" s="28" t="s">
        <v>41</v>
      </c>
      <c r="D39" s="39" t="s">
        <v>42</v>
      </c>
      <c r="E39" s="30">
        <v>109300</v>
      </c>
      <c r="F39" s="31">
        <v>109300</v>
      </c>
      <c r="G39" s="31">
        <v>110000</v>
      </c>
      <c r="H39" s="32">
        <f t="shared" si="3"/>
        <v>100.64043915827996</v>
      </c>
      <c r="I39" s="30"/>
      <c r="J39" s="31"/>
      <c r="K39" s="31"/>
      <c r="L39" s="32"/>
    </row>
    <row r="40" spans="1:12" ht="32.25" customHeight="1">
      <c r="A40" s="28"/>
      <c r="B40" s="28"/>
      <c r="C40" s="28" t="s">
        <v>23</v>
      </c>
      <c r="D40" s="39" t="s">
        <v>24</v>
      </c>
      <c r="E40" s="30">
        <v>247200</v>
      </c>
      <c r="F40" s="31">
        <v>250566</v>
      </c>
      <c r="G40" s="31">
        <v>250500</v>
      </c>
      <c r="H40" s="32">
        <f t="shared" si="3"/>
        <v>99.97365963458729</v>
      </c>
      <c r="I40" s="30"/>
      <c r="J40" s="31"/>
      <c r="K40" s="31"/>
      <c r="L40" s="32"/>
    </row>
    <row r="41" spans="1:12" ht="33.75" customHeight="1">
      <c r="A41" s="28"/>
      <c r="B41" s="28">
        <v>75075</v>
      </c>
      <c r="C41" s="28"/>
      <c r="D41" s="43" t="s">
        <v>52</v>
      </c>
      <c r="E41" s="35">
        <f>SUM(E42:E42)</f>
        <v>100000</v>
      </c>
      <c r="F41" s="35">
        <f>SUM(F42:F42)</f>
        <v>100000</v>
      </c>
      <c r="G41" s="35">
        <f>SUM(G42:G42)</f>
        <v>0</v>
      </c>
      <c r="H41" s="32">
        <f t="shared" si="3"/>
        <v>0</v>
      </c>
      <c r="I41" s="30"/>
      <c r="J41" s="31"/>
      <c r="K41" s="31"/>
      <c r="L41" s="32"/>
    </row>
    <row r="42" spans="1:12" ht="99.75" customHeight="1">
      <c r="A42" s="28"/>
      <c r="B42" s="28"/>
      <c r="C42" s="28">
        <v>2007</v>
      </c>
      <c r="D42" s="43" t="s">
        <v>27</v>
      </c>
      <c r="E42" s="35">
        <v>100000</v>
      </c>
      <c r="F42" s="31">
        <v>100000</v>
      </c>
      <c r="G42" s="31">
        <v>0</v>
      </c>
      <c r="H42" s="32">
        <f t="shared" si="3"/>
        <v>0</v>
      </c>
      <c r="I42" s="30"/>
      <c r="J42" s="31"/>
      <c r="K42" s="31"/>
      <c r="L42" s="32"/>
    </row>
    <row r="43" spans="1:251" s="27" customFormat="1" ht="59.25" customHeight="1">
      <c r="A43" s="19">
        <v>751</v>
      </c>
      <c r="B43" s="19"/>
      <c r="C43" s="19"/>
      <c r="D43" s="48" t="s">
        <v>53</v>
      </c>
      <c r="E43" s="46">
        <f aca="true" t="shared" si="4" ref="E43:G44">SUM(E44)</f>
        <v>10407</v>
      </c>
      <c r="F43" s="46">
        <f t="shared" si="4"/>
        <v>10407</v>
      </c>
      <c r="G43" s="46">
        <f t="shared" si="4"/>
        <v>10320</v>
      </c>
      <c r="H43" s="26">
        <f t="shared" si="3"/>
        <v>99.16402421447103</v>
      </c>
      <c r="I43" s="24"/>
      <c r="J43" s="25"/>
      <c r="K43" s="25"/>
      <c r="L43" s="26"/>
      <c r="IQ43" s="1"/>
    </row>
    <row r="44" spans="1:12" ht="38.25" customHeight="1">
      <c r="A44" s="28"/>
      <c r="B44" s="28">
        <v>75101</v>
      </c>
      <c r="C44" s="28"/>
      <c r="D44" s="43" t="s">
        <v>54</v>
      </c>
      <c r="E44" s="35">
        <f t="shared" si="4"/>
        <v>10407</v>
      </c>
      <c r="F44" s="31">
        <f t="shared" si="4"/>
        <v>10407</v>
      </c>
      <c r="G44" s="31">
        <f t="shared" si="4"/>
        <v>10320</v>
      </c>
      <c r="H44" s="32">
        <f t="shared" si="3"/>
        <v>99.16402421447103</v>
      </c>
      <c r="I44" s="30"/>
      <c r="J44" s="31"/>
      <c r="K44" s="31"/>
      <c r="L44" s="32"/>
    </row>
    <row r="45" spans="1:12" ht="89.25" customHeight="1">
      <c r="A45" s="28"/>
      <c r="B45" s="28"/>
      <c r="C45" s="28">
        <v>2010</v>
      </c>
      <c r="D45" s="43" t="s">
        <v>49</v>
      </c>
      <c r="E45" s="35">
        <v>10407</v>
      </c>
      <c r="F45" s="31">
        <v>10407</v>
      </c>
      <c r="G45" s="31">
        <v>10320</v>
      </c>
      <c r="H45" s="32">
        <f t="shared" si="3"/>
        <v>99.16402421447103</v>
      </c>
      <c r="I45" s="30"/>
      <c r="J45" s="31"/>
      <c r="K45" s="31"/>
      <c r="L45" s="32"/>
    </row>
    <row r="46" spans="1:12" s="27" customFormat="1" ht="36" customHeight="1">
      <c r="A46" s="19">
        <v>752</v>
      </c>
      <c r="B46" s="19"/>
      <c r="C46" s="19"/>
      <c r="D46" s="48" t="s">
        <v>55</v>
      </c>
      <c r="E46" s="46">
        <f aca="true" t="shared" si="5" ref="E46:G47">SUM(E47)</f>
        <v>600</v>
      </c>
      <c r="F46" s="46">
        <f t="shared" si="5"/>
        <v>600</v>
      </c>
      <c r="G46" s="46">
        <f t="shared" si="5"/>
        <v>600</v>
      </c>
      <c r="H46" s="49" t="s">
        <v>56</v>
      </c>
      <c r="I46" s="24"/>
      <c r="J46" s="25"/>
      <c r="K46" s="25"/>
      <c r="L46" s="26"/>
    </row>
    <row r="47" spans="1:12" ht="36" customHeight="1">
      <c r="A47" s="28"/>
      <c r="B47" s="28">
        <v>75212</v>
      </c>
      <c r="C47" s="28"/>
      <c r="D47" s="43" t="s">
        <v>57</v>
      </c>
      <c r="E47" s="35">
        <f t="shared" si="5"/>
        <v>600</v>
      </c>
      <c r="F47" s="35">
        <f t="shared" si="5"/>
        <v>600</v>
      </c>
      <c r="G47" s="35">
        <f t="shared" si="5"/>
        <v>600</v>
      </c>
      <c r="H47" s="42" t="s">
        <v>56</v>
      </c>
      <c r="I47" s="30"/>
      <c r="J47" s="31"/>
      <c r="K47" s="31"/>
      <c r="L47" s="32"/>
    </row>
    <row r="48" spans="1:12" ht="83.25" customHeight="1">
      <c r="A48" s="28"/>
      <c r="B48" s="28"/>
      <c r="C48" s="28">
        <v>2010</v>
      </c>
      <c r="D48" s="43" t="s">
        <v>49</v>
      </c>
      <c r="E48" s="35">
        <v>600</v>
      </c>
      <c r="F48" s="31">
        <v>600</v>
      </c>
      <c r="G48" s="31">
        <v>600</v>
      </c>
      <c r="H48" s="42" t="s">
        <v>56</v>
      </c>
      <c r="I48" s="30"/>
      <c r="J48" s="31"/>
      <c r="K48" s="31"/>
      <c r="L48" s="32"/>
    </row>
    <row r="49" spans="1:251" s="27" customFormat="1" ht="39.75" customHeight="1">
      <c r="A49" s="19">
        <v>754</v>
      </c>
      <c r="B49" s="19"/>
      <c r="C49" s="19"/>
      <c r="D49" s="48" t="s">
        <v>58</v>
      </c>
      <c r="E49" s="46">
        <f>SUM(E50,E52)</f>
        <v>207340</v>
      </c>
      <c r="F49" s="46">
        <f>SUM(F50,F52)</f>
        <v>208440</v>
      </c>
      <c r="G49" s="46">
        <f>SUM(G50,G52)</f>
        <v>251340</v>
      </c>
      <c r="H49" s="26">
        <f aca="true" t="shared" si="6" ref="H49:H94">G49/F49*100</f>
        <v>120.58146229130683</v>
      </c>
      <c r="I49" s="24"/>
      <c r="J49" s="24"/>
      <c r="K49" s="24"/>
      <c r="L49" s="32"/>
      <c r="IQ49" s="1"/>
    </row>
    <row r="50" spans="1:12" ht="33" customHeight="1">
      <c r="A50" s="28"/>
      <c r="B50" s="28">
        <v>75414</v>
      </c>
      <c r="C50" s="28"/>
      <c r="D50" s="39" t="s">
        <v>59</v>
      </c>
      <c r="E50" s="30">
        <f>SUM(E51)</f>
        <v>1000</v>
      </c>
      <c r="F50" s="31">
        <f>SUM(F51:F51)</f>
        <v>1000</v>
      </c>
      <c r="G50" s="31">
        <f>SUM(G51:G51)</f>
        <v>1000</v>
      </c>
      <c r="H50" s="32">
        <f t="shared" si="6"/>
        <v>100</v>
      </c>
      <c r="I50" s="30"/>
      <c r="J50" s="31"/>
      <c r="K50" s="31"/>
      <c r="L50" s="32"/>
    </row>
    <row r="51" spans="1:12" ht="81" customHeight="1">
      <c r="A51" s="28"/>
      <c r="B51" s="28"/>
      <c r="C51" s="28">
        <v>2010</v>
      </c>
      <c r="D51" s="43" t="s">
        <v>49</v>
      </c>
      <c r="E51" s="35">
        <v>1000</v>
      </c>
      <c r="F51" s="31">
        <v>1000</v>
      </c>
      <c r="G51" s="31">
        <v>1000</v>
      </c>
      <c r="H51" s="32">
        <f t="shared" si="6"/>
        <v>100</v>
      </c>
      <c r="I51" s="30"/>
      <c r="J51" s="31"/>
      <c r="K51" s="31"/>
      <c r="L51" s="32"/>
    </row>
    <row r="52" spans="1:12" ht="42" customHeight="1">
      <c r="A52" s="28"/>
      <c r="B52" s="28">
        <v>75416</v>
      </c>
      <c r="C52" s="28"/>
      <c r="D52" s="43" t="s">
        <v>60</v>
      </c>
      <c r="E52" s="35">
        <f>SUM(E53:E54)</f>
        <v>206340</v>
      </c>
      <c r="F52" s="31">
        <f>SUM(F53:F54)</f>
        <v>207440</v>
      </c>
      <c r="G52" s="31">
        <f>SUM(G53:G54)</f>
        <v>250340</v>
      </c>
      <c r="H52" s="32">
        <f t="shared" si="6"/>
        <v>120.68067875048207</v>
      </c>
      <c r="I52" s="30"/>
      <c r="J52" s="31"/>
      <c r="K52" s="31"/>
      <c r="L52" s="32"/>
    </row>
    <row r="53" spans="1:12" ht="36" customHeight="1">
      <c r="A53" s="28"/>
      <c r="B53" s="28"/>
      <c r="C53" s="28" t="s">
        <v>61</v>
      </c>
      <c r="D53" s="43" t="s">
        <v>62</v>
      </c>
      <c r="E53" s="35">
        <v>206000</v>
      </c>
      <c r="F53" s="31">
        <v>206000</v>
      </c>
      <c r="G53" s="31">
        <v>250000</v>
      </c>
      <c r="H53" s="32">
        <f t="shared" si="6"/>
        <v>121.35922330097087</v>
      </c>
      <c r="I53" s="30"/>
      <c r="J53" s="31"/>
      <c r="K53" s="31"/>
      <c r="L53" s="32"/>
    </row>
    <row r="54" spans="1:12" ht="29.25" customHeight="1">
      <c r="A54" s="28"/>
      <c r="B54" s="28"/>
      <c r="C54" s="28" t="s">
        <v>23</v>
      </c>
      <c r="D54" s="43" t="s">
        <v>63</v>
      </c>
      <c r="E54" s="35">
        <v>340</v>
      </c>
      <c r="F54" s="31">
        <v>1440</v>
      </c>
      <c r="G54" s="31">
        <v>340</v>
      </c>
      <c r="H54" s="32">
        <f t="shared" si="6"/>
        <v>23.61111111111111</v>
      </c>
      <c r="I54" s="30"/>
      <c r="J54" s="31"/>
      <c r="K54" s="31"/>
      <c r="L54" s="32"/>
    </row>
    <row r="55" spans="1:251" s="27" customFormat="1" ht="66.75" customHeight="1">
      <c r="A55" s="19">
        <v>756</v>
      </c>
      <c r="B55" s="19"/>
      <c r="C55" s="19"/>
      <c r="D55" s="48" t="s">
        <v>64</v>
      </c>
      <c r="E55" s="46">
        <f>SUM(E56,E58,E64,E73,E79)</f>
        <v>79854339</v>
      </c>
      <c r="F55" s="25">
        <f>SUM(F56,F58,F64,F73,F79)</f>
        <v>79999212</v>
      </c>
      <c r="G55" s="25">
        <f>SUM(G56,G58,G64,G73,G79)</f>
        <v>89928822</v>
      </c>
      <c r="H55" s="26">
        <f t="shared" si="6"/>
        <v>112.41213475952738</v>
      </c>
      <c r="I55" s="24"/>
      <c r="J55" s="25"/>
      <c r="K55" s="25"/>
      <c r="L55" s="26"/>
      <c r="IQ55" s="1"/>
    </row>
    <row r="56" spans="1:12" ht="45" customHeight="1">
      <c r="A56" s="28"/>
      <c r="B56" s="28">
        <v>75601</v>
      </c>
      <c r="C56" s="28"/>
      <c r="D56" s="43" t="s">
        <v>65</v>
      </c>
      <c r="E56" s="35">
        <f>SUM(E57)</f>
        <v>175500</v>
      </c>
      <c r="F56" s="31">
        <f>SUM(F57)</f>
        <v>175500</v>
      </c>
      <c r="G56" s="31">
        <f>SUM(G57)</f>
        <v>175600</v>
      </c>
      <c r="H56" s="32">
        <f t="shared" si="6"/>
        <v>100.05698005698005</v>
      </c>
      <c r="I56" s="30"/>
      <c r="J56" s="31"/>
      <c r="K56" s="31"/>
      <c r="L56" s="32"/>
    </row>
    <row r="57" spans="1:12" ht="51.75" customHeight="1">
      <c r="A57" s="28"/>
      <c r="B57" s="28"/>
      <c r="C57" s="28" t="s">
        <v>66</v>
      </c>
      <c r="D57" s="43" t="s">
        <v>67</v>
      </c>
      <c r="E57" s="35">
        <v>175500</v>
      </c>
      <c r="F57" s="31">
        <v>175500</v>
      </c>
      <c r="G57" s="31">
        <v>175600</v>
      </c>
      <c r="H57" s="32">
        <f t="shared" si="6"/>
        <v>100.05698005698005</v>
      </c>
      <c r="I57" s="30"/>
      <c r="J57" s="31"/>
      <c r="K57" s="31"/>
      <c r="L57" s="32"/>
    </row>
    <row r="58" spans="1:12" ht="76.5" customHeight="1">
      <c r="A58" s="28"/>
      <c r="B58" s="28">
        <v>75615</v>
      </c>
      <c r="C58" s="28"/>
      <c r="D58" s="43" t="s">
        <v>68</v>
      </c>
      <c r="E58" s="35">
        <f>SUM(E59:E63)</f>
        <v>19601400</v>
      </c>
      <c r="F58" s="31">
        <f>SUM(F59:F63)</f>
        <v>19696273</v>
      </c>
      <c r="G58" s="31">
        <f>SUM(G59:G63)</f>
        <v>20292100</v>
      </c>
      <c r="H58" s="32">
        <f t="shared" si="6"/>
        <v>103.0250748453781</v>
      </c>
      <c r="I58" s="30"/>
      <c r="J58" s="31"/>
      <c r="K58" s="31"/>
      <c r="L58" s="32"/>
    </row>
    <row r="59" spans="1:12" ht="27.75" customHeight="1">
      <c r="A59" s="28"/>
      <c r="B59" s="28"/>
      <c r="C59" s="28" t="s">
        <v>69</v>
      </c>
      <c r="D59" s="39" t="s">
        <v>70</v>
      </c>
      <c r="E59" s="30">
        <v>18500000</v>
      </c>
      <c r="F59" s="31">
        <v>18594873</v>
      </c>
      <c r="G59" s="31">
        <v>19200000</v>
      </c>
      <c r="H59" s="32">
        <f t="shared" si="6"/>
        <v>103.2542679909672</v>
      </c>
      <c r="I59" s="30"/>
      <c r="J59" s="31"/>
      <c r="K59" s="31"/>
      <c r="L59" s="32"/>
    </row>
    <row r="60" spans="1:12" ht="27.75" customHeight="1">
      <c r="A60" s="28"/>
      <c r="B60" s="28"/>
      <c r="C60" s="28" t="s">
        <v>71</v>
      </c>
      <c r="D60" s="39" t="s">
        <v>72</v>
      </c>
      <c r="E60" s="30">
        <v>41200</v>
      </c>
      <c r="F60" s="31">
        <v>41200</v>
      </c>
      <c r="G60" s="31">
        <v>41600</v>
      </c>
      <c r="H60" s="32">
        <f t="shared" si="6"/>
        <v>100.97087378640776</v>
      </c>
      <c r="I60" s="30"/>
      <c r="J60" s="31"/>
      <c r="K60" s="31"/>
      <c r="L60" s="32"/>
    </row>
    <row r="61" spans="1:12" ht="27.75" customHeight="1">
      <c r="A61" s="28"/>
      <c r="B61" s="28"/>
      <c r="C61" s="28" t="s">
        <v>73</v>
      </c>
      <c r="D61" s="39" t="s">
        <v>74</v>
      </c>
      <c r="E61" s="30">
        <v>424200</v>
      </c>
      <c r="F61" s="31">
        <v>424200</v>
      </c>
      <c r="G61" s="31">
        <v>428500</v>
      </c>
      <c r="H61" s="32">
        <f t="shared" si="6"/>
        <v>101.01367279585101</v>
      </c>
      <c r="I61" s="30"/>
      <c r="J61" s="31"/>
      <c r="K61" s="31"/>
      <c r="L61" s="32"/>
    </row>
    <row r="62" spans="1:12" ht="35.25" customHeight="1">
      <c r="A62" s="28"/>
      <c r="B62" s="28"/>
      <c r="C62" s="28" t="s">
        <v>75</v>
      </c>
      <c r="D62" s="43" t="s">
        <v>76</v>
      </c>
      <c r="E62" s="35">
        <v>536000</v>
      </c>
      <c r="F62" s="31">
        <v>536000</v>
      </c>
      <c r="G62" s="31">
        <v>542000</v>
      </c>
      <c r="H62" s="32">
        <f t="shared" si="6"/>
        <v>101.11940298507463</v>
      </c>
      <c r="I62" s="30"/>
      <c r="J62" s="31"/>
      <c r="K62" s="31"/>
      <c r="L62" s="32"/>
    </row>
    <row r="63" spans="1:12" ht="36.75" customHeight="1">
      <c r="A63" s="28"/>
      <c r="B63" s="28"/>
      <c r="C63" s="28" t="s">
        <v>77</v>
      </c>
      <c r="D63" s="43" t="s">
        <v>78</v>
      </c>
      <c r="E63" s="35">
        <v>100000</v>
      </c>
      <c r="F63" s="31">
        <v>100000</v>
      </c>
      <c r="G63" s="31">
        <v>80000</v>
      </c>
      <c r="H63" s="32">
        <f t="shared" si="6"/>
        <v>80</v>
      </c>
      <c r="I63" s="30"/>
      <c r="J63" s="31"/>
      <c r="K63" s="31"/>
      <c r="L63" s="32"/>
    </row>
    <row r="64" spans="1:12" ht="83.25" customHeight="1">
      <c r="A64" s="28"/>
      <c r="B64" s="28">
        <v>75616</v>
      </c>
      <c r="C64" s="28"/>
      <c r="D64" s="43" t="s">
        <v>79</v>
      </c>
      <c r="E64" s="35">
        <f>SUM(E65:E72)</f>
        <v>10359900</v>
      </c>
      <c r="F64" s="31">
        <f>SUM(F65:F72)</f>
        <v>10359900</v>
      </c>
      <c r="G64" s="31">
        <f>SUM(G65:G72)</f>
        <v>10874500</v>
      </c>
      <c r="H64" s="32">
        <f t="shared" si="6"/>
        <v>104.96722941341132</v>
      </c>
      <c r="I64" s="30"/>
      <c r="J64" s="31"/>
      <c r="K64" s="31"/>
      <c r="L64" s="32"/>
    </row>
    <row r="65" spans="1:12" ht="28.5" customHeight="1">
      <c r="A65" s="28"/>
      <c r="B65" s="28"/>
      <c r="C65" s="28" t="s">
        <v>69</v>
      </c>
      <c r="D65" s="39" t="s">
        <v>70</v>
      </c>
      <c r="E65" s="30">
        <v>7300000</v>
      </c>
      <c r="F65" s="31">
        <v>7300000</v>
      </c>
      <c r="G65" s="31">
        <v>7800000</v>
      </c>
      <c r="H65" s="32">
        <f t="shared" si="6"/>
        <v>106.84931506849315</v>
      </c>
      <c r="I65" s="30"/>
      <c r="J65" s="31"/>
      <c r="K65" s="31"/>
      <c r="L65" s="32"/>
    </row>
    <row r="66" spans="1:12" ht="28.5" customHeight="1">
      <c r="A66" s="28"/>
      <c r="B66" s="28"/>
      <c r="C66" s="28" t="s">
        <v>71</v>
      </c>
      <c r="D66" s="39" t="s">
        <v>72</v>
      </c>
      <c r="E66" s="30">
        <v>30900</v>
      </c>
      <c r="F66" s="31">
        <v>30900</v>
      </c>
      <c r="G66" s="31">
        <v>31000</v>
      </c>
      <c r="H66" s="32">
        <f t="shared" si="6"/>
        <v>100.32362459546927</v>
      </c>
      <c r="I66" s="30"/>
      <c r="J66" s="31"/>
      <c r="K66" s="31"/>
      <c r="L66" s="32"/>
    </row>
    <row r="67" spans="1:12" ht="28.5" customHeight="1">
      <c r="A67" s="28"/>
      <c r="B67" s="28"/>
      <c r="C67" s="28" t="s">
        <v>73</v>
      </c>
      <c r="D67" s="39" t="s">
        <v>74</v>
      </c>
      <c r="E67" s="30">
        <v>455200</v>
      </c>
      <c r="F67" s="31">
        <v>455200</v>
      </c>
      <c r="G67" s="31">
        <v>460000</v>
      </c>
      <c r="H67" s="32">
        <f t="shared" si="6"/>
        <v>101.05448154657293</v>
      </c>
      <c r="I67" s="30"/>
      <c r="J67" s="31"/>
      <c r="K67" s="31"/>
      <c r="L67" s="32"/>
    </row>
    <row r="68" spans="1:12" ht="28.5" customHeight="1">
      <c r="A68" s="28"/>
      <c r="B68" s="28"/>
      <c r="C68" s="28" t="s">
        <v>80</v>
      </c>
      <c r="D68" s="39" t="s">
        <v>81</v>
      </c>
      <c r="E68" s="30">
        <v>326100</v>
      </c>
      <c r="F68" s="31">
        <v>326100</v>
      </c>
      <c r="G68" s="31">
        <v>330000</v>
      </c>
      <c r="H68" s="32">
        <f t="shared" si="6"/>
        <v>101.19595216191352</v>
      </c>
      <c r="I68" s="30"/>
      <c r="J68" s="31"/>
      <c r="K68" s="31"/>
      <c r="L68" s="32"/>
    </row>
    <row r="69" spans="1:12" ht="28.5" customHeight="1">
      <c r="A69" s="28"/>
      <c r="B69" s="28"/>
      <c r="C69" s="28" t="s">
        <v>82</v>
      </c>
      <c r="D69" s="39" t="s">
        <v>83</v>
      </c>
      <c r="E69" s="30">
        <v>15450</v>
      </c>
      <c r="F69" s="31">
        <v>15450</v>
      </c>
      <c r="G69" s="31">
        <v>15500</v>
      </c>
      <c r="H69" s="32">
        <f t="shared" si="6"/>
        <v>100.32362459546927</v>
      </c>
      <c r="I69" s="30"/>
      <c r="J69" s="31"/>
      <c r="K69" s="31"/>
      <c r="L69" s="32"/>
    </row>
    <row r="70" spans="1:12" ht="28.5" customHeight="1">
      <c r="A70" s="28"/>
      <c r="B70" s="28"/>
      <c r="C70" s="28" t="s">
        <v>84</v>
      </c>
      <c r="D70" s="39" t="s">
        <v>85</v>
      </c>
      <c r="E70" s="30">
        <v>200000</v>
      </c>
      <c r="F70" s="31">
        <v>200000</v>
      </c>
      <c r="G70" s="31">
        <v>200000</v>
      </c>
      <c r="H70" s="32">
        <f t="shared" si="6"/>
        <v>100</v>
      </c>
      <c r="I70" s="30"/>
      <c r="J70" s="31"/>
      <c r="K70" s="31"/>
      <c r="L70" s="32"/>
    </row>
    <row r="71" spans="1:12" ht="34.5" customHeight="1">
      <c r="A71" s="28"/>
      <c r="B71" s="28"/>
      <c r="C71" s="28" t="s">
        <v>75</v>
      </c>
      <c r="D71" s="43" t="s">
        <v>76</v>
      </c>
      <c r="E71" s="35">
        <v>1955000</v>
      </c>
      <c r="F71" s="31">
        <v>1955000</v>
      </c>
      <c r="G71" s="31">
        <v>1960000</v>
      </c>
      <c r="H71" s="32">
        <f t="shared" si="6"/>
        <v>100.25575447570331</v>
      </c>
      <c r="I71" s="30"/>
      <c r="J71" s="31"/>
      <c r="K71" s="31"/>
      <c r="L71" s="32"/>
    </row>
    <row r="72" spans="1:12" ht="38.25" customHeight="1">
      <c r="A72" s="28"/>
      <c r="B72" s="28"/>
      <c r="C72" s="28" t="s">
        <v>77</v>
      </c>
      <c r="D72" s="43" t="s">
        <v>78</v>
      </c>
      <c r="E72" s="35">
        <v>77250</v>
      </c>
      <c r="F72" s="31">
        <v>77250</v>
      </c>
      <c r="G72" s="31">
        <v>78000</v>
      </c>
      <c r="H72" s="32">
        <f t="shared" si="6"/>
        <v>100.97087378640776</v>
      </c>
      <c r="I72" s="30"/>
      <c r="J72" s="31"/>
      <c r="K72" s="31"/>
      <c r="L72" s="32"/>
    </row>
    <row r="73" spans="1:12" ht="50.25" customHeight="1">
      <c r="A73" s="28"/>
      <c r="B73" s="28">
        <v>75618</v>
      </c>
      <c r="C73" s="28"/>
      <c r="D73" s="43" t="s">
        <v>86</v>
      </c>
      <c r="E73" s="35">
        <f>SUM(E74:E78)</f>
        <v>4871800</v>
      </c>
      <c r="F73" s="31">
        <f>SUM(F74:F78)</f>
        <v>4921800</v>
      </c>
      <c r="G73" s="31">
        <f>SUM(G74:G78)</f>
        <v>11930400</v>
      </c>
      <c r="H73" s="32">
        <f t="shared" si="6"/>
        <v>242.39912227233938</v>
      </c>
      <c r="I73" s="30"/>
      <c r="J73" s="31"/>
      <c r="K73" s="31"/>
      <c r="L73" s="32"/>
    </row>
    <row r="74" spans="1:12" ht="31.5" customHeight="1">
      <c r="A74" s="28"/>
      <c r="B74" s="28"/>
      <c r="C74" s="28" t="s">
        <v>87</v>
      </c>
      <c r="D74" s="39" t="s">
        <v>88</v>
      </c>
      <c r="E74" s="30">
        <v>1545000</v>
      </c>
      <c r="F74" s="31">
        <v>1545000</v>
      </c>
      <c r="G74" s="31">
        <v>1550000</v>
      </c>
      <c r="H74" s="32">
        <f t="shared" si="6"/>
        <v>100.32362459546927</v>
      </c>
      <c r="I74" s="30"/>
      <c r="J74" s="31"/>
      <c r="K74" s="31"/>
      <c r="L74" s="32"/>
    </row>
    <row r="75" spans="1:12" ht="36.75" customHeight="1">
      <c r="A75" s="28"/>
      <c r="B75" s="28"/>
      <c r="C75" s="28" t="s">
        <v>89</v>
      </c>
      <c r="D75" s="43" t="s">
        <v>90</v>
      </c>
      <c r="E75" s="35">
        <v>1200000</v>
      </c>
      <c r="F75" s="31">
        <v>1250000</v>
      </c>
      <c r="G75" s="31">
        <v>1250000</v>
      </c>
      <c r="H75" s="32">
        <f t="shared" si="6"/>
        <v>100</v>
      </c>
      <c r="I75" s="30"/>
      <c r="J75" s="31"/>
      <c r="K75" s="31"/>
      <c r="L75" s="32"/>
    </row>
    <row r="76" spans="1:12" ht="45.75" customHeight="1">
      <c r="A76" s="28"/>
      <c r="B76" s="28"/>
      <c r="C76" s="28" t="s">
        <v>91</v>
      </c>
      <c r="D76" s="43" t="s">
        <v>92</v>
      </c>
      <c r="E76" s="35">
        <v>2123430</v>
      </c>
      <c r="F76" s="31">
        <v>2123430</v>
      </c>
      <c r="G76" s="31">
        <v>9127000</v>
      </c>
      <c r="H76" s="32">
        <f t="shared" si="6"/>
        <v>429.8234460283598</v>
      </c>
      <c r="I76" s="30"/>
      <c r="J76" s="31"/>
      <c r="K76" s="31"/>
      <c r="L76" s="32"/>
    </row>
    <row r="77" spans="1:12" ht="31.5" customHeight="1">
      <c r="A77" s="28"/>
      <c r="B77" s="28"/>
      <c r="C77" s="28" t="s">
        <v>93</v>
      </c>
      <c r="D77" s="43" t="s">
        <v>94</v>
      </c>
      <c r="E77" s="35">
        <v>1000</v>
      </c>
      <c r="F77" s="31">
        <v>1000</v>
      </c>
      <c r="G77" s="31">
        <v>1000</v>
      </c>
      <c r="H77" s="32">
        <f t="shared" si="6"/>
        <v>100</v>
      </c>
      <c r="I77" s="30"/>
      <c r="J77" s="31"/>
      <c r="K77" s="31"/>
      <c r="L77" s="32"/>
    </row>
    <row r="78" spans="1:12" ht="31.5" customHeight="1">
      <c r="A78" s="28"/>
      <c r="B78" s="28"/>
      <c r="C78" s="28" t="s">
        <v>41</v>
      </c>
      <c r="D78" s="43" t="s">
        <v>95</v>
      </c>
      <c r="E78" s="35">
        <v>2370</v>
      </c>
      <c r="F78" s="31">
        <v>2370</v>
      </c>
      <c r="G78" s="31">
        <v>2400</v>
      </c>
      <c r="H78" s="32">
        <f t="shared" si="6"/>
        <v>101.26582278481013</v>
      </c>
      <c r="I78" s="41"/>
      <c r="J78" s="31"/>
      <c r="K78" s="31"/>
      <c r="L78" s="42"/>
    </row>
    <row r="79" spans="1:12" ht="33.75" customHeight="1">
      <c r="A79" s="28"/>
      <c r="B79" s="28">
        <v>75621</v>
      </c>
      <c r="C79" s="28"/>
      <c r="D79" s="43" t="s">
        <v>96</v>
      </c>
      <c r="E79" s="35">
        <f>SUM(E80:E81)</f>
        <v>44845739</v>
      </c>
      <c r="F79" s="31">
        <f>SUM(F80:F81)</f>
        <v>44845739</v>
      </c>
      <c r="G79" s="31">
        <f>SUM(G80:G81)</f>
        <v>46656222</v>
      </c>
      <c r="H79" s="32">
        <f t="shared" si="6"/>
        <v>104.0371349438572</v>
      </c>
      <c r="I79" s="30"/>
      <c r="J79" s="31"/>
      <c r="K79" s="31"/>
      <c r="L79" s="32"/>
    </row>
    <row r="80" spans="1:12" ht="29.25" customHeight="1">
      <c r="A80" s="28"/>
      <c r="B80" s="28"/>
      <c r="C80" s="28" t="s">
        <v>97</v>
      </c>
      <c r="D80" s="43" t="s">
        <v>98</v>
      </c>
      <c r="E80" s="35">
        <v>43043049</v>
      </c>
      <c r="F80" s="31">
        <v>43043049</v>
      </c>
      <c r="G80" s="31">
        <v>44826222</v>
      </c>
      <c r="H80" s="32">
        <f t="shared" si="6"/>
        <v>104.14276646619527</v>
      </c>
      <c r="I80" s="30"/>
      <c r="J80" s="31"/>
      <c r="K80" s="31"/>
      <c r="L80" s="32"/>
    </row>
    <row r="81" spans="1:12" ht="29.25" customHeight="1">
      <c r="A81" s="28"/>
      <c r="B81" s="28"/>
      <c r="C81" s="28" t="s">
        <v>99</v>
      </c>
      <c r="D81" s="43" t="s">
        <v>100</v>
      </c>
      <c r="E81" s="35">
        <v>1802690</v>
      </c>
      <c r="F81" s="31">
        <v>1802690</v>
      </c>
      <c r="G81" s="31">
        <v>1830000</v>
      </c>
      <c r="H81" s="32">
        <f t="shared" si="6"/>
        <v>101.51495820135463</v>
      </c>
      <c r="I81" s="30"/>
      <c r="J81" s="31"/>
      <c r="K81" s="31"/>
      <c r="L81" s="32"/>
    </row>
    <row r="82" spans="1:251" s="27" customFormat="1" ht="35.25" customHeight="1">
      <c r="A82" s="19">
        <v>758</v>
      </c>
      <c r="B82" s="19"/>
      <c r="C82" s="19"/>
      <c r="D82" s="38" t="s">
        <v>101</v>
      </c>
      <c r="E82" s="24">
        <f>SUM(E83,E85)</f>
        <v>29218127</v>
      </c>
      <c r="F82" s="25">
        <f>SUM(F83,F85)</f>
        <v>29590498</v>
      </c>
      <c r="G82" s="25">
        <f>SUM(G83,G85)</f>
        <v>30703903</v>
      </c>
      <c r="H82" s="26">
        <f t="shared" si="6"/>
        <v>103.76271125954013</v>
      </c>
      <c r="I82" s="24"/>
      <c r="J82" s="25"/>
      <c r="K82" s="25"/>
      <c r="L82" s="26"/>
      <c r="IQ82" s="1"/>
    </row>
    <row r="83" spans="1:12" ht="39.75" customHeight="1">
      <c r="A83" s="28"/>
      <c r="B83" s="28">
        <v>75801</v>
      </c>
      <c r="C83" s="28"/>
      <c r="D83" s="43" t="s">
        <v>102</v>
      </c>
      <c r="E83" s="35">
        <f>SUM(E84)</f>
        <v>29118127</v>
      </c>
      <c r="F83" s="31">
        <f>SUM(F84)</f>
        <v>29249794</v>
      </c>
      <c r="G83" s="31">
        <f>SUM(G84)</f>
        <v>30358903</v>
      </c>
      <c r="H83" s="32">
        <f t="shared" si="6"/>
        <v>103.79185234603703</v>
      </c>
      <c r="I83" s="30"/>
      <c r="J83" s="31"/>
      <c r="K83" s="31"/>
      <c r="L83" s="32"/>
    </row>
    <row r="84" spans="1:12" ht="31.5" customHeight="1">
      <c r="A84" s="28"/>
      <c r="B84" s="28"/>
      <c r="C84" s="28">
        <v>2920</v>
      </c>
      <c r="D84" s="39" t="s">
        <v>103</v>
      </c>
      <c r="E84" s="30">
        <v>29118127</v>
      </c>
      <c r="F84" s="31">
        <v>29249794</v>
      </c>
      <c r="G84" s="31">
        <v>30358903</v>
      </c>
      <c r="H84" s="32">
        <f t="shared" si="6"/>
        <v>103.79185234603703</v>
      </c>
      <c r="I84" s="30"/>
      <c r="J84" s="31"/>
      <c r="K84" s="31"/>
      <c r="L84" s="32"/>
    </row>
    <row r="85" spans="1:12" ht="31.5" customHeight="1">
      <c r="A85" s="28"/>
      <c r="B85" s="28">
        <v>75814</v>
      </c>
      <c r="C85" s="28"/>
      <c r="D85" s="39" t="s">
        <v>104</v>
      </c>
      <c r="E85" s="30">
        <f>SUM(E86)</f>
        <v>100000</v>
      </c>
      <c r="F85" s="31">
        <f>SUM(F86:F86)</f>
        <v>340704</v>
      </c>
      <c r="G85" s="36">
        <f>SUM(G86:G86)</f>
        <v>345000</v>
      </c>
      <c r="H85" s="32">
        <f t="shared" si="6"/>
        <v>101.26091856861088</v>
      </c>
      <c r="I85" s="30"/>
      <c r="J85" s="31"/>
      <c r="K85" s="36"/>
      <c r="L85" s="32"/>
    </row>
    <row r="86" spans="1:12" ht="31.5" customHeight="1">
      <c r="A86" s="28"/>
      <c r="B86" s="28"/>
      <c r="C86" s="28" t="s">
        <v>23</v>
      </c>
      <c r="D86" s="39" t="s">
        <v>24</v>
      </c>
      <c r="E86" s="30">
        <v>100000</v>
      </c>
      <c r="F86" s="31">
        <v>340704</v>
      </c>
      <c r="G86" s="31">
        <v>345000</v>
      </c>
      <c r="H86" s="32">
        <f t="shared" si="6"/>
        <v>101.26091856861088</v>
      </c>
      <c r="I86" s="30"/>
      <c r="J86" s="31"/>
      <c r="K86" s="31"/>
      <c r="L86" s="32"/>
    </row>
    <row r="87" spans="1:251" s="27" customFormat="1" ht="31.5" customHeight="1">
      <c r="A87" s="19">
        <v>801</v>
      </c>
      <c r="B87" s="19"/>
      <c r="C87" s="19"/>
      <c r="D87" s="38" t="s">
        <v>105</v>
      </c>
      <c r="E87" s="24">
        <f>SUM(E88,E94,E100)</f>
        <v>1621305</v>
      </c>
      <c r="F87" s="24">
        <f>SUM(F88,F94,F100)</f>
        <v>1693497</v>
      </c>
      <c r="G87" s="24">
        <f>SUM(G88,G94,G100)</f>
        <v>3499393</v>
      </c>
      <c r="H87" s="26">
        <f t="shared" si="6"/>
        <v>206.63709472175032</v>
      </c>
      <c r="I87" s="24"/>
      <c r="J87" s="24"/>
      <c r="K87" s="24"/>
      <c r="L87" s="49"/>
      <c r="IQ87" s="1"/>
    </row>
    <row r="88" spans="1:12" ht="27" customHeight="1">
      <c r="A88" s="28"/>
      <c r="B88" s="28">
        <v>80101</v>
      </c>
      <c r="C88" s="28"/>
      <c r="D88" s="39" t="s">
        <v>106</v>
      </c>
      <c r="E88" s="30">
        <f>SUM(E89:E93)</f>
        <v>134986</v>
      </c>
      <c r="F88" s="30">
        <f>SUM(F89:F93)</f>
        <v>188756</v>
      </c>
      <c r="G88" s="30">
        <f>SUM(G89:G93)</f>
        <v>95574</v>
      </c>
      <c r="H88" s="32">
        <f t="shared" si="6"/>
        <v>50.633622242471766</v>
      </c>
      <c r="I88" s="30"/>
      <c r="J88" s="31"/>
      <c r="K88" s="31"/>
      <c r="L88" s="42"/>
    </row>
    <row r="89" spans="1:12" ht="93.75" customHeight="1">
      <c r="A89" s="28"/>
      <c r="B89" s="28"/>
      <c r="C89" s="28" t="s">
        <v>35</v>
      </c>
      <c r="D89" s="43" t="s">
        <v>36</v>
      </c>
      <c r="E89" s="35">
        <v>10124</v>
      </c>
      <c r="F89" s="31">
        <v>10124</v>
      </c>
      <c r="G89" s="31">
        <v>9404</v>
      </c>
      <c r="H89" s="44">
        <f t="shared" si="6"/>
        <v>92.88818648755432</v>
      </c>
      <c r="I89" s="35"/>
      <c r="J89" s="31"/>
      <c r="K89" s="31"/>
      <c r="L89" s="44"/>
    </row>
    <row r="90" spans="1:12" ht="27" customHeight="1">
      <c r="A90" s="28"/>
      <c r="B90" s="28"/>
      <c r="C90" s="28" t="s">
        <v>21</v>
      </c>
      <c r="D90" s="39" t="s">
        <v>45</v>
      </c>
      <c r="E90" s="30">
        <v>88776</v>
      </c>
      <c r="F90" s="31">
        <v>88776</v>
      </c>
      <c r="G90" s="31">
        <v>86170</v>
      </c>
      <c r="H90" s="32">
        <f t="shared" si="6"/>
        <v>97.06452194286744</v>
      </c>
      <c r="I90" s="35"/>
      <c r="J90" s="31"/>
      <c r="K90" s="31"/>
      <c r="L90" s="44"/>
    </row>
    <row r="91" spans="1:12" ht="27" customHeight="1">
      <c r="A91" s="28"/>
      <c r="B91" s="28"/>
      <c r="C91" s="28" t="s">
        <v>23</v>
      </c>
      <c r="D91" s="43" t="s">
        <v>107</v>
      </c>
      <c r="E91" s="30">
        <v>0</v>
      </c>
      <c r="F91" s="31">
        <v>1171</v>
      </c>
      <c r="G91" s="31">
        <v>0</v>
      </c>
      <c r="H91" s="32">
        <f t="shared" si="6"/>
        <v>0</v>
      </c>
      <c r="I91" s="35"/>
      <c r="J91" s="31"/>
      <c r="K91" s="31"/>
      <c r="L91" s="44"/>
    </row>
    <row r="92" spans="1:12" ht="93.75" customHeight="1">
      <c r="A92" s="28"/>
      <c r="B92" s="28"/>
      <c r="C92" s="28">
        <v>2007</v>
      </c>
      <c r="D92" s="43" t="s">
        <v>27</v>
      </c>
      <c r="E92" s="35">
        <v>30673</v>
      </c>
      <c r="F92" s="31">
        <v>75382</v>
      </c>
      <c r="G92" s="31">
        <v>0</v>
      </c>
      <c r="H92" s="32">
        <f t="shared" si="6"/>
        <v>0</v>
      </c>
      <c r="I92" s="35"/>
      <c r="J92" s="31"/>
      <c r="K92" s="31"/>
      <c r="L92" s="44"/>
    </row>
    <row r="93" spans="1:12" ht="93.75" customHeight="1">
      <c r="A93" s="28"/>
      <c r="B93" s="28"/>
      <c r="C93" s="28">
        <v>2009</v>
      </c>
      <c r="D93" s="43" t="s">
        <v>27</v>
      </c>
      <c r="E93" s="35">
        <v>5413</v>
      </c>
      <c r="F93" s="31">
        <v>13303</v>
      </c>
      <c r="G93" s="31">
        <v>0</v>
      </c>
      <c r="H93" s="32">
        <f t="shared" si="6"/>
        <v>0</v>
      </c>
      <c r="I93" s="35"/>
      <c r="J93" s="31"/>
      <c r="K93" s="31"/>
      <c r="L93" s="44"/>
    </row>
    <row r="94" spans="1:12" ht="35.25" customHeight="1">
      <c r="A94" s="28"/>
      <c r="B94" s="28">
        <v>80104</v>
      </c>
      <c r="C94" s="28"/>
      <c r="D94" s="43" t="s">
        <v>108</v>
      </c>
      <c r="E94" s="35">
        <f>SUM(E95:E99)</f>
        <v>1484880</v>
      </c>
      <c r="F94" s="35">
        <f>SUM(F95:F99)</f>
        <v>1484880</v>
      </c>
      <c r="G94" s="35">
        <f>SUM(G95:G99)</f>
        <v>3402380</v>
      </c>
      <c r="H94" s="32">
        <f t="shared" si="6"/>
        <v>229.13501427724802</v>
      </c>
      <c r="I94" s="50"/>
      <c r="J94" s="31"/>
      <c r="K94" s="31"/>
      <c r="L94" s="51"/>
    </row>
    <row r="95" spans="1:12" ht="35.25" customHeight="1">
      <c r="A95" s="28"/>
      <c r="B95" s="28"/>
      <c r="C95" s="28" t="s">
        <v>33</v>
      </c>
      <c r="D95" s="39" t="s">
        <v>34</v>
      </c>
      <c r="E95" s="35">
        <v>0</v>
      </c>
      <c r="F95" s="35">
        <v>0</v>
      </c>
      <c r="G95" s="35">
        <v>572138</v>
      </c>
      <c r="H95" s="32"/>
      <c r="I95" s="50"/>
      <c r="J95" s="31"/>
      <c r="K95" s="31"/>
      <c r="L95" s="51"/>
    </row>
    <row r="96" spans="1:12" ht="35.25" customHeight="1">
      <c r="A96" s="28"/>
      <c r="B96" s="28"/>
      <c r="C96" s="28" t="s">
        <v>21</v>
      </c>
      <c r="D96" s="43" t="s">
        <v>45</v>
      </c>
      <c r="E96" s="35">
        <v>1484632</v>
      </c>
      <c r="F96" s="31">
        <v>1484632</v>
      </c>
      <c r="G96" s="31">
        <v>405608</v>
      </c>
      <c r="H96" s="32">
        <f>G96/F96*100</f>
        <v>27.3204403515484</v>
      </c>
      <c r="I96" s="50"/>
      <c r="J96" s="31"/>
      <c r="K96" s="31"/>
      <c r="L96" s="51"/>
    </row>
    <row r="97" spans="1:12" ht="35.25" customHeight="1">
      <c r="A97" s="28"/>
      <c r="B97" s="28"/>
      <c r="C97" s="28" t="s">
        <v>41</v>
      </c>
      <c r="D97" s="43" t="s">
        <v>42</v>
      </c>
      <c r="E97" s="35">
        <v>30</v>
      </c>
      <c r="F97" s="31">
        <v>30</v>
      </c>
      <c r="G97" s="31">
        <v>30</v>
      </c>
      <c r="H97" s="32">
        <f>G97/F97*100</f>
        <v>100</v>
      </c>
      <c r="I97" s="50"/>
      <c r="J97" s="31"/>
      <c r="K97" s="31"/>
      <c r="L97" s="51"/>
    </row>
    <row r="98" spans="1:12" ht="36" customHeight="1">
      <c r="A98" s="28"/>
      <c r="B98" s="28"/>
      <c r="C98" s="28" t="s">
        <v>23</v>
      </c>
      <c r="D98" s="43" t="s">
        <v>24</v>
      </c>
      <c r="E98" s="35">
        <v>218</v>
      </c>
      <c r="F98" s="31">
        <v>218</v>
      </c>
      <c r="G98" s="31">
        <v>220</v>
      </c>
      <c r="H98" s="32">
        <f>G98/F98*100</f>
        <v>100.91743119266054</v>
      </c>
      <c r="I98" s="50"/>
      <c r="J98" s="31"/>
      <c r="K98" s="31"/>
      <c r="L98" s="51"/>
    </row>
    <row r="99" spans="1:12" ht="91.5" customHeight="1">
      <c r="A99" s="28"/>
      <c r="B99" s="28"/>
      <c r="C99" s="28">
        <v>2040</v>
      </c>
      <c r="D99" s="43" t="s">
        <v>109</v>
      </c>
      <c r="E99" s="35">
        <v>0</v>
      </c>
      <c r="F99" s="31">
        <v>0</v>
      </c>
      <c r="G99" s="31">
        <v>2424384</v>
      </c>
      <c r="H99" s="42" t="s">
        <v>56</v>
      </c>
      <c r="I99" s="50"/>
      <c r="J99" s="31"/>
      <c r="K99" s="31"/>
      <c r="L99" s="51"/>
    </row>
    <row r="100" spans="1:12" ht="30.75" customHeight="1">
      <c r="A100" s="28"/>
      <c r="B100" s="28">
        <v>80110</v>
      </c>
      <c r="C100" s="28"/>
      <c r="D100" s="43" t="s">
        <v>110</v>
      </c>
      <c r="E100" s="35">
        <f>SUM(E101:E102)</f>
        <v>1439</v>
      </c>
      <c r="F100" s="35">
        <f>SUM(F101:F102)</f>
        <v>19861</v>
      </c>
      <c r="G100" s="35">
        <f>SUM(G101:G102)</f>
        <v>1439</v>
      </c>
      <c r="H100" s="44">
        <f aca="true" t="shared" si="7" ref="H100:H146">G100/F100*100</f>
        <v>7.245355218770455</v>
      </c>
      <c r="I100" s="35"/>
      <c r="J100" s="31"/>
      <c r="K100" s="31"/>
      <c r="L100" s="44"/>
    </row>
    <row r="101" spans="1:12" ht="90" customHeight="1">
      <c r="A101" s="28"/>
      <c r="B101" s="28"/>
      <c r="C101" s="28" t="s">
        <v>35</v>
      </c>
      <c r="D101" s="43" t="s">
        <v>36</v>
      </c>
      <c r="E101" s="35">
        <v>1439</v>
      </c>
      <c r="F101" s="31">
        <v>1439</v>
      </c>
      <c r="G101" s="31">
        <v>1439</v>
      </c>
      <c r="H101" s="44">
        <f t="shared" si="7"/>
        <v>100</v>
      </c>
      <c r="I101" s="35"/>
      <c r="J101" s="31"/>
      <c r="K101" s="31"/>
      <c r="L101" s="44"/>
    </row>
    <row r="102" spans="1:12" ht="39" customHeight="1">
      <c r="A102" s="28"/>
      <c r="B102" s="28"/>
      <c r="C102" s="28" t="s">
        <v>111</v>
      </c>
      <c r="D102" s="43" t="s">
        <v>107</v>
      </c>
      <c r="E102" s="35">
        <v>0</v>
      </c>
      <c r="F102" s="31">
        <v>18422</v>
      </c>
      <c r="G102" s="31">
        <v>0</v>
      </c>
      <c r="H102" s="44">
        <f t="shared" si="7"/>
        <v>0</v>
      </c>
      <c r="I102" s="35"/>
      <c r="J102" s="31"/>
      <c r="K102" s="31"/>
      <c r="L102" s="44"/>
    </row>
    <row r="103" spans="1:251" s="27" customFormat="1" ht="36.75" customHeight="1">
      <c r="A103" s="19">
        <v>852</v>
      </c>
      <c r="B103" s="19"/>
      <c r="C103" s="19"/>
      <c r="D103" s="38" t="s">
        <v>112</v>
      </c>
      <c r="E103" s="24">
        <f>SUM(E104,E106,E109,E111,E114,E117,E119,E121,E125,E127,E131)</f>
        <v>13920200</v>
      </c>
      <c r="F103" s="24">
        <f>SUM(F104,F106,F109,F111,F114,F117,F119,F121,F125,F127,F131)</f>
        <v>14463133.76</v>
      </c>
      <c r="G103" s="24">
        <f>SUM(G104,G106,G109,G111,G114,G117,G119,G121,G125,G127,G131)</f>
        <v>13584650</v>
      </c>
      <c r="H103" s="26">
        <f t="shared" si="7"/>
        <v>93.92604829231698</v>
      </c>
      <c r="I103" s="24"/>
      <c r="J103" s="25"/>
      <c r="K103" s="25"/>
      <c r="L103" s="26"/>
      <c r="IQ103" s="1"/>
    </row>
    <row r="104" spans="1:12" ht="36.75" customHeight="1">
      <c r="A104" s="28"/>
      <c r="B104" s="28">
        <v>85202</v>
      </c>
      <c r="C104" s="28"/>
      <c r="D104" s="39" t="s">
        <v>113</v>
      </c>
      <c r="E104" s="30">
        <f>SUM(E105)</f>
        <v>10000</v>
      </c>
      <c r="F104" s="31">
        <f>SUM(F105)</f>
        <v>10000</v>
      </c>
      <c r="G104" s="31">
        <f>SUM(G105)</f>
        <v>10000</v>
      </c>
      <c r="H104" s="32">
        <f t="shared" si="7"/>
        <v>100</v>
      </c>
      <c r="I104" s="41"/>
      <c r="J104" s="31"/>
      <c r="K104" s="31"/>
      <c r="L104" s="42"/>
    </row>
    <row r="105" spans="1:12" ht="36.75" customHeight="1">
      <c r="A105" s="28"/>
      <c r="B105" s="28"/>
      <c r="C105" s="28" t="s">
        <v>23</v>
      </c>
      <c r="D105" s="39" t="s">
        <v>24</v>
      </c>
      <c r="E105" s="30">
        <v>10000</v>
      </c>
      <c r="F105" s="31">
        <v>10000</v>
      </c>
      <c r="G105" s="31">
        <v>10000</v>
      </c>
      <c r="H105" s="32">
        <f t="shared" si="7"/>
        <v>100</v>
      </c>
      <c r="I105" s="41"/>
      <c r="J105" s="31"/>
      <c r="K105" s="31"/>
      <c r="L105" s="42"/>
    </row>
    <row r="106" spans="1:12" ht="36.75" customHeight="1">
      <c r="A106" s="28"/>
      <c r="B106" s="28">
        <v>85203</v>
      </c>
      <c r="C106" s="28"/>
      <c r="D106" s="39" t="s">
        <v>114</v>
      </c>
      <c r="E106" s="30">
        <f>SUM(E107:E108)</f>
        <v>205600</v>
      </c>
      <c r="F106" s="31">
        <f>SUM(F107:F108)</f>
        <v>205950</v>
      </c>
      <c r="G106" s="31">
        <f>SUM(G107:G108)</f>
        <v>205600</v>
      </c>
      <c r="H106" s="32">
        <f t="shared" si="7"/>
        <v>99.83005583879583</v>
      </c>
      <c r="I106" s="30"/>
      <c r="J106" s="31"/>
      <c r="K106" s="31"/>
      <c r="L106" s="32"/>
    </row>
    <row r="107" spans="1:12" ht="36.75" customHeight="1">
      <c r="A107" s="28"/>
      <c r="B107" s="28"/>
      <c r="C107" s="28" t="s">
        <v>21</v>
      </c>
      <c r="D107" s="39" t="s">
        <v>45</v>
      </c>
      <c r="E107" s="30">
        <v>170600</v>
      </c>
      <c r="F107" s="31">
        <v>170600</v>
      </c>
      <c r="G107" s="31">
        <v>170600</v>
      </c>
      <c r="H107" s="32">
        <f t="shared" si="7"/>
        <v>100</v>
      </c>
      <c r="I107" s="30"/>
      <c r="J107" s="31"/>
      <c r="K107" s="31"/>
      <c r="L107" s="32"/>
    </row>
    <row r="108" spans="1:12" ht="36.75" customHeight="1">
      <c r="A108" s="28"/>
      <c r="B108" s="28"/>
      <c r="C108" s="28" t="s">
        <v>23</v>
      </c>
      <c r="D108" s="39" t="s">
        <v>24</v>
      </c>
      <c r="E108" s="30">
        <v>35000</v>
      </c>
      <c r="F108" s="31">
        <v>35350</v>
      </c>
      <c r="G108" s="31">
        <v>35000</v>
      </c>
      <c r="H108" s="32">
        <f t="shared" si="7"/>
        <v>99.00990099009901</v>
      </c>
      <c r="I108" s="30"/>
      <c r="J108" s="31"/>
      <c r="K108" s="31"/>
      <c r="L108" s="32"/>
    </row>
    <row r="109" spans="1:12" ht="36.75" customHeight="1">
      <c r="A109" s="28"/>
      <c r="B109" s="28">
        <v>85206</v>
      </c>
      <c r="C109" s="28"/>
      <c r="D109" s="39" t="s">
        <v>115</v>
      </c>
      <c r="E109" s="30">
        <f>SUM(E110)</f>
        <v>0</v>
      </c>
      <c r="F109" s="30">
        <f>SUM(F110)</f>
        <v>84683.76</v>
      </c>
      <c r="G109" s="30">
        <f>SUM(G110)</f>
        <v>0</v>
      </c>
      <c r="H109" s="32">
        <f t="shared" si="7"/>
        <v>0</v>
      </c>
      <c r="I109" s="30"/>
      <c r="J109" s="31"/>
      <c r="K109" s="31"/>
      <c r="L109" s="32"/>
    </row>
    <row r="110" spans="1:12" ht="61.5" customHeight="1">
      <c r="A110" s="28"/>
      <c r="B110" s="28"/>
      <c r="C110" s="28">
        <v>2030</v>
      </c>
      <c r="D110" s="43" t="s">
        <v>116</v>
      </c>
      <c r="E110" s="30">
        <v>0</v>
      </c>
      <c r="F110" s="31">
        <v>84683.76</v>
      </c>
      <c r="G110" s="31">
        <v>0</v>
      </c>
      <c r="H110" s="32">
        <f t="shared" si="7"/>
        <v>0</v>
      </c>
      <c r="I110" s="30"/>
      <c r="J110" s="31"/>
      <c r="K110" s="31"/>
      <c r="L110" s="32"/>
    </row>
    <row r="111" spans="1:12" ht="68.25" customHeight="1">
      <c r="A111" s="28"/>
      <c r="B111" s="33">
        <v>85212</v>
      </c>
      <c r="C111" s="33"/>
      <c r="D111" s="43" t="s">
        <v>117</v>
      </c>
      <c r="E111" s="35">
        <f>SUM(E112:E113)</f>
        <v>10229900</v>
      </c>
      <c r="F111" s="36">
        <f>SUM(F112:F113)</f>
        <v>10229900</v>
      </c>
      <c r="G111" s="36">
        <f>SUM(G112:G113)</f>
        <v>9776500</v>
      </c>
      <c r="H111" s="44">
        <f t="shared" si="7"/>
        <v>95.56789411431197</v>
      </c>
      <c r="I111" s="35"/>
      <c r="J111" s="36"/>
      <c r="K111" s="36"/>
      <c r="L111" s="44"/>
    </row>
    <row r="112" spans="1:12" ht="75.75" customHeight="1">
      <c r="A112" s="28"/>
      <c r="B112" s="28"/>
      <c r="C112" s="33">
        <v>2010</v>
      </c>
      <c r="D112" s="43" t="s">
        <v>49</v>
      </c>
      <c r="E112" s="35">
        <v>10161000</v>
      </c>
      <c r="F112" s="36">
        <v>10161000</v>
      </c>
      <c r="G112" s="36">
        <v>9671000</v>
      </c>
      <c r="H112" s="44">
        <f t="shared" si="7"/>
        <v>95.17763999606338</v>
      </c>
      <c r="I112" s="35"/>
      <c r="J112" s="36"/>
      <c r="K112" s="36"/>
      <c r="L112" s="44"/>
    </row>
    <row r="113" spans="1:12" ht="64.5" customHeight="1">
      <c r="A113" s="28"/>
      <c r="B113" s="28"/>
      <c r="C113" s="33">
        <v>2360</v>
      </c>
      <c r="D113" s="43" t="s">
        <v>50</v>
      </c>
      <c r="E113" s="35">
        <v>68900</v>
      </c>
      <c r="F113" s="36">
        <v>68900</v>
      </c>
      <c r="G113" s="36">
        <v>105500</v>
      </c>
      <c r="H113" s="44">
        <f t="shared" si="7"/>
        <v>153.12046444121916</v>
      </c>
      <c r="I113" s="35"/>
      <c r="J113" s="36"/>
      <c r="K113" s="36"/>
      <c r="L113" s="44"/>
    </row>
    <row r="114" spans="1:12" ht="89.25" customHeight="1">
      <c r="A114" s="28"/>
      <c r="B114" s="33">
        <v>85213</v>
      </c>
      <c r="C114" s="33"/>
      <c r="D114" s="43" t="s">
        <v>118</v>
      </c>
      <c r="E114" s="35">
        <f>SUM(E115:E116)</f>
        <v>138900</v>
      </c>
      <c r="F114" s="36">
        <f>SUM(F115:F116)</f>
        <v>138900</v>
      </c>
      <c r="G114" s="36">
        <f>SUM(G115:G116)</f>
        <v>154300</v>
      </c>
      <c r="H114" s="44">
        <f t="shared" si="7"/>
        <v>111.08711303095752</v>
      </c>
      <c r="I114" s="35"/>
      <c r="J114" s="36"/>
      <c r="K114" s="36"/>
      <c r="L114" s="44"/>
    </row>
    <row r="115" spans="1:12" ht="75.75" customHeight="1">
      <c r="A115" s="28"/>
      <c r="B115" s="28"/>
      <c r="C115" s="33">
        <v>2010</v>
      </c>
      <c r="D115" s="43" t="s">
        <v>49</v>
      </c>
      <c r="E115" s="35">
        <v>56800</v>
      </c>
      <c r="F115" s="36">
        <v>56800</v>
      </c>
      <c r="G115" s="36">
        <v>61900</v>
      </c>
      <c r="H115" s="44">
        <f t="shared" si="7"/>
        <v>108.97887323943662</v>
      </c>
      <c r="I115" s="35"/>
      <c r="J115" s="36"/>
      <c r="K115" s="36"/>
      <c r="L115" s="44"/>
    </row>
    <row r="116" spans="1:12" ht="54" customHeight="1">
      <c r="A116" s="28"/>
      <c r="B116" s="28"/>
      <c r="C116" s="33">
        <v>2030</v>
      </c>
      <c r="D116" s="43" t="s">
        <v>116</v>
      </c>
      <c r="E116" s="35">
        <v>82100</v>
      </c>
      <c r="F116" s="36">
        <v>82100</v>
      </c>
      <c r="G116" s="36">
        <v>92400</v>
      </c>
      <c r="H116" s="44">
        <f t="shared" si="7"/>
        <v>112.5456760048721</v>
      </c>
      <c r="I116" s="35"/>
      <c r="J116" s="36"/>
      <c r="K116" s="36"/>
      <c r="L116" s="44"/>
    </row>
    <row r="117" spans="1:12" ht="47.25" customHeight="1">
      <c r="A117" s="28"/>
      <c r="B117" s="33">
        <v>85214</v>
      </c>
      <c r="C117" s="33"/>
      <c r="D117" s="43" t="s">
        <v>119</v>
      </c>
      <c r="E117" s="35">
        <f>SUM(E118)</f>
        <v>987000</v>
      </c>
      <c r="F117" s="36">
        <f>SUM(F118:F118)</f>
        <v>1007000</v>
      </c>
      <c r="G117" s="36">
        <f>SUM(G118:G118)</f>
        <v>1110000</v>
      </c>
      <c r="H117" s="44">
        <f t="shared" si="7"/>
        <v>110.22840119165839</v>
      </c>
      <c r="I117" s="35"/>
      <c r="J117" s="36"/>
      <c r="K117" s="36"/>
      <c r="L117" s="44"/>
    </row>
    <row r="118" spans="1:12" ht="59.25" customHeight="1">
      <c r="A118" s="28"/>
      <c r="B118" s="28"/>
      <c r="C118" s="33">
        <v>2030</v>
      </c>
      <c r="D118" s="43" t="s">
        <v>116</v>
      </c>
      <c r="E118" s="35">
        <v>987000</v>
      </c>
      <c r="F118" s="36">
        <v>1007000</v>
      </c>
      <c r="G118" s="36">
        <v>1110000</v>
      </c>
      <c r="H118" s="44">
        <f t="shared" si="7"/>
        <v>110.22840119165839</v>
      </c>
      <c r="I118" s="35"/>
      <c r="J118" s="36"/>
      <c r="K118" s="36"/>
      <c r="L118" s="44"/>
    </row>
    <row r="119" spans="1:12" ht="34.5" customHeight="1">
      <c r="A119" s="28"/>
      <c r="B119" s="28">
        <v>85216</v>
      </c>
      <c r="C119" s="33"/>
      <c r="D119" s="43" t="s">
        <v>120</v>
      </c>
      <c r="E119" s="35">
        <f>SUM(E120)</f>
        <v>963000</v>
      </c>
      <c r="F119" s="36">
        <f>SUM(F120)</f>
        <v>963000</v>
      </c>
      <c r="G119" s="36">
        <f>SUM(G120)</f>
        <v>921000</v>
      </c>
      <c r="H119" s="44">
        <f t="shared" si="7"/>
        <v>95.6386292834891</v>
      </c>
      <c r="I119" s="35"/>
      <c r="J119" s="36"/>
      <c r="K119" s="36"/>
      <c r="L119" s="44"/>
    </row>
    <row r="120" spans="1:12" ht="54" customHeight="1">
      <c r="A120" s="28"/>
      <c r="B120" s="28"/>
      <c r="C120" s="33">
        <v>2030</v>
      </c>
      <c r="D120" s="43" t="s">
        <v>116</v>
      </c>
      <c r="E120" s="35">
        <v>963000</v>
      </c>
      <c r="F120" s="36">
        <v>963000</v>
      </c>
      <c r="G120" s="36">
        <v>921000</v>
      </c>
      <c r="H120" s="44">
        <f t="shared" si="7"/>
        <v>95.6386292834891</v>
      </c>
      <c r="I120" s="35"/>
      <c r="J120" s="36"/>
      <c r="K120" s="36"/>
      <c r="L120" s="44"/>
    </row>
    <row r="121" spans="1:12" ht="30" customHeight="1">
      <c r="A121" s="28"/>
      <c r="B121" s="28">
        <v>85219</v>
      </c>
      <c r="C121" s="28"/>
      <c r="D121" s="39" t="s">
        <v>121</v>
      </c>
      <c r="E121" s="30">
        <f>SUM(E122:E124)</f>
        <v>701900</v>
      </c>
      <c r="F121" s="30">
        <f>SUM(F122:F124)</f>
        <v>1007006</v>
      </c>
      <c r="G121" s="30">
        <f>SUM(G122:G124)</f>
        <v>701900</v>
      </c>
      <c r="H121" s="32">
        <f t="shared" si="7"/>
        <v>69.70167009928441</v>
      </c>
      <c r="I121" s="30"/>
      <c r="J121" s="31"/>
      <c r="K121" s="31"/>
      <c r="L121" s="32"/>
    </row>
    <row r="122" spans="1:12" ht="96" customHeight="1">
      <c r="A122" s="28"/>
      <c r="B122" s="28"/>
      <c r="C122" s="28">
        <v>2007</v>
      </c>
      <c r="D122" s="43" t="s">
        <v>27</v>
      </c>
      <c r="E122" s="30">
        <v>0</v>
      </c>
      <c r="F122" s="31">
        <v>287374</v>
      </c>
      <c r="G122" s="31">
        <v>0</v>
      </c>
      <c r="H122" s="32">
        <f t="shared" si="7"/>
        <v>0</v>
      </c>
      <c r="I122" s="30"/>
      <c r="J122" s="31"/>
      <c r="K122" s="31"/>
      <c r="L122" s="32"/>
    </row>
    <row r="123" spans="1:12" ht="76.5" customHeight="1">
      <c r="A123" s="28"/>
      <c r="B123" s="28"/>
      <c r="C123" s="28">
        <v>2010</v>
      </c>
      <c r="D123" s="43" t="s">
        <v>18</v>
      </c>
      <c r="E123" s="30">
        <v>0</v>
      </c>
      <c r="F123" s="31">
        <v>17732</v>
      </c>
      <c r="G123" s="31">
        <v>0</v>
      </c>
      <c r="H123" s="32">
        <f t="shared" si="7"/>
        <v>0</v>
      </c>
      <c r="I123" s="30"/>
      <c r="J123" s="31"/>
      <c r="K123" s="31"/>
      <c r="L123" s="32"/>
    </row>
    <row r="124" spans="1:12" ht="47.25" customHeight="1">
      <c r="A124" s="28"/>
      <c r="B124" s="28"/>
      <c r="C124" s="33">
        <v>2030</v>
      </c>
      <c r="D124" s="43" t="s">
        <v>116</v>
      </c>
      <c r="E124" s="35">
        <v>701900</v>
      </c>
      <c r="F124" s="36">
        <v>701900</v>
      </c>
      <c r="G124" s="36">
        <v>701900</v>
      </c>
      <c r="H124" s="44">
        <f t="shared" si="7"/>
        <v>100</v>
      </c>
      <c r="I124" s="35"/>
      <c r="J124" s="36"/>
      <c r="K124" s="36"/>
      <c r="L124" s="44"/>
    </row>
    <row r="125" spans="1:12" ht="47.25" customHeight="1">
      <c r="A125" s="28"/>
      <c r="B125" s="28">
        <v>85220</v>
      </c>
      <c r="C125" s="33"/>
      <c r="D125" s="43" t="s">
        <v>122</v>
      </c>
      <c r="E125" s="35">
        <f>SUM(E126)</f>
        <v>5000</v>
      </c>
      <c r="F125" s="35">
        <f>SUM(F126)</f>
        <v>5000</v>
      </c>
      <c r="G125" s="35">
        <f>SUM(G126)</f>
        <v>5000</v>
      </c>
      <c r="H125" s="44">
        <f t="shared" si="7"/>
        <v>100</v>
      </c>
      <c r="I125" s="35"/>
      <c r="J125" s="36"/>
      <c r="K125" s="36"/>
      <c r="L125" s="44"/>
    </row>
    <row r="126" spans="1:12" ht="31.5" customHeight="1">
      <c r="A126" s="28"/>
      <c r="B126" s="28"/>
      <c r="C126" s="33" t="s">
        <v>23</v>
      </c>
      <c r="D126" s="43" t="s">
        <v>24</v>
      </c>
      <c r="E126" s="35">
        <v>5000</v>
      </c>
      <c r="F126" s="36">
        <v>5000</v>
      </c>
      <c r="G126" s="36">
        <v>5000</v>
      </c>
      <c r="H126" s="44">
        <f t="shared" si="7"/>
        <v>100</v>
      </c>
      <c r="I126" s="35"/>
      <c r="J126" s="36"/>
      <c r="K126" s="36"/>
      <c r="L126" s="44"/>
    </row>
    <row r="127" spans="1:12" ht="38.25" customHeight="1">
      <c r="A127" s="28"/>
      <c r="B127" s="33">
        <v>85228</v>
      </c>
      <c r="C127" s="33"/>
      <c r="D127" s="43" t="s">
        <v>123</v>
      </c>
      <c r="E127" s="35">
        <f>SUM(E128:E130)</f>
        <v>403900</v>
      </c>
      <c r="F127" s="36">
        <f>SUM(F128:F130)</f>
        <v>370900</v>
      </c>
      <c r="G127" s="36">
        <f>SUM(G128:G130)</f>
        <v>350350</v>
      </c>
      <c r="H127" s="44">
        <f t="shared" si="7"/>
        <v>94.45942302507414</v>
      </c>
      <c r="I127" s="35"/>
      <c r="J127" s="36"/>
      <c r="K127" s="36"/>
      <c r="L127" s="44"/>
    </row>
    <row r="128" spans="1:12" ht="30.75" customHeight="1">
      <c r="A128" s="28"/>
      <c r="B128" s="28"/>
      <c r="C128" s="28" t="s">
        <v>21</v>
      </c>
      <c r="D128" s="39" t="s">
        <v>45</v>
      </c>
      <c r="E128" s="30">
        <v>270000</v>
      </c>
      <c r="F128" s="31">
        <v>270000</v>
      </c>
      <c r="G128" s="31">
        <v>250000</v>
      </c>
      <c r="H128" s="32">
        <f t="shared" si="7"/>
        <v>92.5925925925926</v>
      </c>
      <c r="I128" s="30"/>
      <c r="J128" s="31"/>
      <c r="K128" s="31"/>
      <c r="L128" s="32"/>
    </row>
    <row r="129" spans="1:12" ht="85.5" customHeight="1">
      <c r="A129" s="28"/>
      <c r="B129" s="28"/>
      <c r="C129" s="33">
        <v>2010</v>
      </c>
      <c r="D129" s="43" t="s">
        <v>18</v>
      </c>
      <c r="E129" s="35">
        <v>133000</v>
      </c>
      <c r="F129" s="36">
        <v>100000</v>
      </c>
      <c r="G129" s="36">
        <v>100000</v>
      </c>
      <c r="H129" s="44">
        <f t="shared" si="7"/>
        <v>100</v>
      </c>
      <c r="I129" s="35"/>
      <c r="J129" s="36"/>
      <c r="K129" s="36"/>
      <c r="L129" s="44"/>
    </row>
    <row r="130" spans="1:12" ht="65.25" customHeight="1">
      <c r="A130" s="28"/>
      <c r="B130" s="28"/>
      <c r="C130" s="33">
        <v>2360</v>
      </c>
      <c r="D130" s="43" t="s">
        <v>50</v>
      </c>
      <c r="E130" s="35">
        <v>900</v>
      </c>
      <c r="F130" s="36">
        <v>900</v>
      </c>
      <c r="G130" s="36">
        <v>350</v>
      </c>
      <c r="H130" s="44">
        <f t="shared" si="7"/>
        <v>38.88888888888889</v>
      </c>
      <c r="I130" s="35"/>
      <c r="J130" s="36"/>
      <c r="K130" s="36"/>
      <c r="L130" s="44"/>
    </row>
    <row r="131" spans="1:12" ht="30" customHeight="1">
      <c r="A131" s="28"/>
      <c r="B131" s="28">
        <v>85295</v>
      </c>
      <c r="C131" s="28"/>
      <c r="D131" s="43" t="s">
        <v>17</v>
      </c>
      <c r="E131" s="35">
        <f>SUM(E132:E133)</f>
        <v>275000</v>
      </c>
      <c r="F131" s="35">
        <f>SUM(F132:F133)</f>
        <v>440794</v>
      </c>
      <c r="G131" s="35">
        <f>SUM(G132:G133)</f>
        <v>350000</v>
      </c>
      <c r="H131" s="32">
        <f t="shared" si="7"/>
        <v>79.40216972100346</v>
      </c>
      <c r="I131" s="30"/>
      <c r="J131" s="31"/>
      <c r="K131" s="31"/>
      <c r="L131" s="32"/>
    </row>
    <row r="132" spans="1:12" ht="77.25" customHeight="1">
      <c r="A132" s="28"/>
      <c r="B132" s="28"/>
      <c r="C132" s="28">
        <v>2010</v>
      </c>
      <c r="D132" s="43" t="s">
        <v>18</v>
      </c>
      <c r="E132" s="35">
        <v>0</v>
      </c>
      <c r="F132" s="31">
        <v>165794</v>
      </c>
      <c r="G132" s="31">
        <v>0</v>
      </c>
      <c r="H132" s="32">
        <f t="shared" si="7"/>
        <v>0</v>
      </c>
      <c r="I132" s="30"/>
      <c r="J132" s="31"/>
      <c r="K132" s="31"/>
      <c r="L132" s="32"/>
    </row>
    <row r="133" spans="1:12" ht="55.5" customHeight="1">
      <c r="A133" s="28"/>
      <c r="B133" s="28"/>
      <c r="C133" s="33">
        <v>2030</v>
      </c>
      <c r="D133" s="43" t="s">
        <v>116</v>
      </c>
      <c r="E133" s="35">
        <v>275000</v>
      </c>
      <c r="F133" s="36">
        <v>275000</v>
      </c>
      <c r="G133" s="36">
        <v>350000</v>
      </c>
      <c r="H133" s="44">
        <f t="shared" si="7"/>
        <v>127.27272727272727</v>
      </c>
      <c r="I133" s="35"/>
      <c r="J133" s="36"/>
      <c r="K133" s="36"/>
      <c r="L133" s="44"/>
    </row>
    <row r="134" spans="1:12" s="27" customFormat="1" ht="36" customHeight="1">
      <c r="A134" s="19">
        <v>853</v>
      </c>
      <c r="B134" s="19"/>
      <c r="C134" s="52"/>
      <c r="D134" s="48" t="s">
        <v>124</v>
      </c>
      <c r="E134" s="46">
        <f>SUM(E135,E137)</f>
        <v>468825</v>
      </c>
      <c r="F134" s="46">
        <f>SUM(F135,F137)</f>
        <v>653967</v>
      </c>
      <c r="G134" s="46">
        <f>SUM(G135,G137)</f>
        <v>197017</v>
      </c>
      <c r="H134" s="44">
        <f t="shared" si="7"/>
        <v>30.126443689054643</v>
      </c>
      <c r="I134" s="53"/>
      <c r="J134" s="54"/>
      <c r="K134" s="54"/>
      <c r="L134" s="55"/>
    </row>
    <row r="135" spans="1:12" ht="30.75" customHeight="1">
      <c r="A135" s="28"/>
      <c r="B135" s="28">
        <v>85305</v>
      </c>
      <c r="C135" s="33"/>
      <c r="D135" s="43" t="s">
        <v>125</v>
      </c>
      <c r="E135" s="35">
        <f>SUM(E136:E136)</f>
        <v>194808</v>
      </c>
      <c r="F135" s="35">
        <f>SUM(F136:F136)</f>
        <v>194808</v>
      </c>
      <c r="G135" s="35">
        <f>SUM(G136:G136)</f>
        <v>197017</v>
      </c>
      <c r="H135" s="44">
        <f t="shared" si="7"/>
        <v>101.13393700464046</v>
      </c>
      <c r="I135" s="50"/>
      <c r="J135" s="36"/>
      <c r="K135" s="36"/>
      <c r="L135" s="51"/>
    </row>
    <row r="136" spans="1:12" ht="36" customHeight="1">
      <c r="A136" s="28"/>
      <c r="B136" s="28"/>
      <c r="C136" s="33" t="s">
        <v>21</v>
      </c>
      <c r="D136" s="43" t="s">
        <v>45</v>
      </c>
      <c r="E136" s="35">
        <v>194808</v>
      </c>
      <c r="F136" s="36">
        <v>194808</v>
      </c>
      <c r="G136" s="36">
        <v>197017</v>
      </c>
      <c r="H136" s="44">
        <f t="shared" si="7"/>
        <v>101.13393700464046</v>
      </c>
      <c r="I136" s="50"/>
      <c r="J136" s="36"/>
      <c r="K136" s="36"/>
      <c r="L136" s="51"/>
    </row>
    <row r="137" spans="1:12" ht="36" customHeight="1">
      <c r="A137" s="28"/>
      <c r="B137" s="28">
        <v>85395</v>
      </c>
      <c r="C137" s="33"/>
      <c r="D137" s="43" t="s">
        <v>17</v>
      </c>
      <c r="E137" s="35">
        <f>SUM(E138:E139)</f>
        <v>274017</v>
      </c>
      <c r="F137" s="35">
        <f>SUM(F138:F139)</f>
        <v>459159</v>
      </c>
      <c r="G137" s="35">
        <f>SUM(G138:G139)</f>
        <v>0</v>
      </c>
      <c r="H137" s="44">
        <f t="shared" si="7"/>
        <v>0</v>
      </c>
      <c r="I137" s="50"/>
      <c r="J137" s="36"/>
      <c r="K137" s="36"/>
      <c r="L137" s="51"/>
    </row>
    <row r="138" spans="1:12" ht="97.5" customHeight="1">
      <c r="A138" s="28"/>
      <c r="B138" s="28"/>
      <c r="C138" s="33">
        <v>2007</v>
      </c>
      <c r="D138" s="43" t="s">
        <v>27</v>
      </c>
      <c r="E138" s="35">
        <v>232914</v>
      </c>
      <c r="F138" s="36">
        <v>390285</v>
      </c>
      <c r="G138" s="36">
        <v>0</v>
      </c>
      <c r="H138" s="44">
        <f t="shared" si="7"/>
        <v>0</v>
      </c>
      <c r="I138" s="50"/>
      <c r="J138" s="36"/>
      <c r="K138" s="36"/>
      <c r="L138" s="51"/>
    </row>
    <row r="139" spans="1:12" ht="91.5" customHeight="1">
      <c r="A139" s="28"/>
      <c r="B139" s="28"/>
      <c r="C139" s="33">
        <v>2009</v>
      </c>
      <c r="D139" s="43" t="s">
        <v>27</v>
      </c>
      <c r="E139" s="35">
        <v>41103</v>
      </c>
      <c r="F139" s="36">
        <v>68874</v>
      </c>
      <c r="G139" s="36">
        <v>0</v>
      </c>
      <c r="H139" s="44">
        <f t="shared" si="7"/>
        <v>0</v>
      </c>
      <c r="I139" s="50"/>
      <c r="J139" s="36"/>
      <c r="K139" s="36"/>
      <c r="L139" s="51"/>
    </row>
    <row r="140" spans="1:251" s="27" customFormat="1" ht="32.25" customHeight="1">
      <c r="A140" s="19">
        <v>854</v>
      </c>
      <c r="B140" s="19"/>
      <c r="C140" s="52"/>
      <c r="D140" s="48" t="s">
        <v>126</v>
      </c>
      <c r="E140" s="46">
        <f>SUM(E141,E144)</f>
        <v>11</v>
      </c>
      <c r="F140" s="46">
        <f>SUM(F141,F144)</f>
        <v>337217</v>
      </c>
      <c r="G140" s="46">
        <f>SUM(G141,G144)</f>
        <v>11</v>
      </c>
      <c r="H140" s="45">
        <f t="shared" si="7"/>
        <v>0.003261994502056539</v>
      </c>
      <c r="I140" s="46"/>
      <c r="J140" s="54"/>
      <c r="K140" s="54"/>
      <c r="L140" s="45"/>
      <c r="IQ140" s="1"/>
    </row>
    <row r="141" spans="1:12" ht="32.25" customHeight="1">
      <c r="A141" s="28"/>
      <c r="B141" s="28">
        <v>85407</v>
      </c>
      <c r="C141" s="33"/>
      <c r="D141" s="43" t="s">
        <v>127</v>
      </c>
      <c r="E141" s="35">
        <f>SUM(E142:E143)</f>
        <v>11</v>
      </c>
      <c r="F141" s="35">
        <f>SUM(F142:F143)</f>
        <v>97217</v>
      </c>
      <c r="G141" s="35">
        <f>SUM(G142:G143)</f>
        <v>11</v>
      </c>
      <c r="H141" s="44">
        <f t="shared" si="7"/>
        <v>0.011314893485707233</v>
      </c>
      <c r="I141" s="35"/>
      <c r="J141" s="36"/>
      <c r="K141" s="36"/>
      <c r="L141" s="44"/>
    </row>
    <row r="142" spans="1:12" ht="32.25" customHeight="1">
      <c r="A142" s="28"/>
      <c r="B142" s="28"/>
      <c r="C142" s="33" t="s">
        <v>41</v>
      </c>
      <c r="D142" s="43" t="s">
        <v>95</v>
      </c>
      <c r="E142" s="35">
        <v>11</v>
      </c>
      <c r="F142" s="35">
        <v>11</v>
      </c>
      <c r="G142" s="35">
        <v>11</v>
      </c>
      <c r="H142" s="44">
        <f t="shared" si="7"/>
        <v>100</v>
      </c>
      <c r="I142" s="35"/>
      <c r="J142" s="36"/>
      <c r="K142" s="36"/>
      <c r="L142" s="44"/>
    </row>
    <row r="143" spans="1:12" ht="107.25" customHeight="1">
      <c r="A143" s="28"/>
      <c r="B143" s="28"/>
      <c r="C143" s="33">
        <v>2007</v>
      </c>
      <c r="D143" s="43" t="s">
        <v>27</v>
      </c>
      <c r="E143" s="35">
        <v>0</v>
      </c>
      <c r="F143" s="35">
        <v>97206</v>
      </c>
      <c r="G143" s="35">
        <v>0</v>
      </c>
      <c r="H143" s="44">
        <f t="shared" si="7"/>
        <v>0</v>
      </c>
      <c r="I143" s="35"/>
      <c r="J143" s="36"/>
      <c r="K143" s="36"/>
      <c r="L143" s="44"/>
    </row>
    <row r="144" spans="1:12" ht="27.75" customHeight="1">
      <c r="A144" s="28"/>
      <c r="B144" s="28">
        <v>85415</v>
      </c>
      <c r="C144" s="33"/>
      <c r="D144" s="43" t="s">
        <v>128</v>
      </c>
      <c r="E144" s="35">
        <f>SUM(E145)</f>
        <v>0</v>
      </c>
      <c r="F144" s="36">
        <f>SUM(F145)</f>
        <v>240000</v>
      </c>
      <c r="G144" s="36">
        <f>SUM(G145)</f>
        <v>0</v>
      </c>
      <c r="H144" s="44">
        <f t="shared" si="7"/>
        <v>0</v>
      </c>
      <c r="I144" s="35"/>
      <c r="J144" s="36"/>
      <c r="K144" s="36"/>
      <c r="L144" s="44"/>
    </row>
    <row r="145" spans="1:12" ht="53.25" customHeight="1">
      <c r="A145" s="28"/>
      <c r="B145" s="28"/>
      <c r="C145" s="33">
        <v>2030</v>
      </c>
      <c r="D145" s="43" t="s">
        <v>116</v>
      </c>
      <c r="E145" s="35">
        <v>0</v>
      </c>
      <c r="F145" s="36">
        <v>240000</v>
      </c>
      <c r="G145" s="36">
        <v>0</v>
      </c>
      <c r="H145" s="44">
        <f t="shared" si="7"/>
        <v>0</v>
      </c>
      <c r="I145" s="35"/>
      <c r="J145" s="36"/>
      <c r="K145" s="36"/>
      <c r="L145" s="44"/>
    </row>
    <row r="146" spans="1:12" s="27" customFormat="1" ht="44.25" customHeight="1">
      <c r="A146" s="19">
        <v>900</v>
      </c>
      <c r="B146" s="19"/>
      <c r="C146" s="52"/>
      <c r="D146" s="48" t="s">
        <v>129</v>
      </c>
      <c r="E146" s="46">
        <f>SUM(E147,E149,E152)</f>
        <v>4899000</v>
      </c>
      <c r="F146" s="46">
        <f>SUM(F147,F149,F152)</f>
        <v>4899000</v>
      </c>
      <c r="G146" s="46">
        <f>SUM(G147,G149,G152)</f>
        <v>195000</v>
      </c>
      <c r="H146" s="44">
        <f t="shared" si="7"/>
        <v>3.9804041641151255</v>
      </c>
      <c r="I146" s="53">
        <f>SUM(I147,I149,I152)</f>
        <v>3066397</v>
      </c>
      <c r="J146" s="53">
        <f>SUM(J147,J149,J152)</f>
        <v>8977351</v>
      </c>
      <c r="K146" s="53">
        <f>SUM(K147,K149,K152)</f>
        <v>7347770</v>
      </c>
      <c r="L146" s="32">
        <f>K146/J146*100</f>
        <v>81.84786358470333</v>
      </c>
    </row>
    <row r="147" spans="1:12" ht="44.25" customHeight="1">
      <c r="A147" s="28"/>
      <c r="B147" s="28">
        <v>90002</v>
      </c>
      <c r="C147" s="33"/>
      <c r="D147" s="43" t="s">
        <v>130</v>
      </c>
      <c r="E147" s="35">
        <f>SUM(E148)</f>
        <v>4700000</v>
      </c>
      <c r="F147" s="35">
        <f>SUM(F148)</f>
        <v>4700000</v>
      </c>
      <c r="G147" s="35">
        <f>SUM(G148)</f>
        <v>0</v>
      </c>
      <c r="H147" s="51" t="s">
        <v>56</v>
      </c>
      <c r="I147" s="50"/>
      <c r="J147" s="50"/>
      <c r="K147" s="50"/>
      <c r="L147" s="32"/>
    </row>
    <row r="148" spans="1:12" ht="44.25" customHeight="1">
      <c r="A148" s="28"/>
      <c r="B148" s="28"/>
      <c r="C148" s="33" t="s">
        <v>91</v>
      </c>
      <c r="D148" s="43" t="s">
        <v>92</v>
      </c>
      <c r="E148" s="35">
        <v>4700000</v>
      </c>
      <c r="F148" s="35">
        <v>4700000</v>
      </c>
      <c r="G148" s="35">
        <v>0</v>
      </c>
      <c r="H148" s="51" t="s">
        <v>56</v>
      </c>
      <c r="I148" s="50"/>
      <c r="J148" s="50"/>
      <c r="K148" s="50"/>
      <c r="L148" s="32"/>
    </row>
    <row r="149" spans="1:12" ht="47.25" customHeight="1">
      <c r="A149" s="28"/>
      <c r="B149" s="28">
        <v>90019</v>
      </c>
      <c r="C149" s="33"/>
      <c r="D149" s="43" t="s">
        <v>131</v>
      </c>
      <c r="E149" s="35">
        <f>SUM(E150:E151)</f>
        <v>181000</v>
      </c>
      <c r="F149" s="36">
        <f>SUM(F150:F151)</f>
        <v>181000</v>
      </c>
      <c r="G149" s="36">
        <f>SUM(G150:G151)</f>
        <v>181000</v>
      </c>
      <c r="H149" s="44">
        <f>G149/F149*100</f>
        <v>100</v>
      </c>
      <c r="I149" s="35"/>
      <c r="J149" s="35"/>
      <c r="K149" s="35"/>
      <c r="L149" s="42"/>
    </row>
    <row r="150" spans="1:12" ht="50.25" customHeight="1">
      <c r="A150" s="28"/>
      <c r="B150" s="28"/>
      <c r="C150" s="33" t="s">
        <v>132</v>
      </c>
      <c r="D150" s="43" t="s">
        <v>133</v>
      </c>
      <c r="E150" s="35">
        <v>1000</v>
      </c>
      <c r="F150" s="36">
        <v>1000</v>
      </c>
      <c r="G150" s="36">
        <v>1000</v>
      </c>
      <c r="H150" s="44">
        <f>G150/F150*100</f>
        <v>100</v>
      </c>
      <c r="I150" s="35"/>
      <c r="J150" s="36"/>
      <c r="K150" s="36"/>
      <c r="L150" s="42"/>
    </row>
    <row r="151" spans="1:12" ht="31.5" customHeight="1">
      <c r="A151" s="28"/>
      <c r="B151" s="28"/>
      <c r="C151" s="33" t="s">
        <v>33</v>
      </c>
      <c r="D151" s="43" t="s">
        <v>34</v>
      </c>
      <c r="E151" s="35">
        <v>180000</v>
      </c>
      <c r="F151" s="36">
        <v>180000</v>
      </c>
      <c r="G151" s="36">
        <v>180000</v>
      </c>
      <c r="H151" s="44">
        <f>G151/F151*100</f>
        <v>100</v>
      </c>
      <c r="I151" s="35"/>
      <c r="J151" s="36"/>
      <c r="K151" s="36"/>
      <c r="L151" s="42"/>
    </row>
    <row r="152" spans="1:12" ht="27" customHeight="1">
      <c r="A152" s="28"/>
      <c r="B152" s="28">
        <v>90095</v>
      </c>
      <c r="C152" s="33"/>
      <c r="D152" s="43" t="s">
        <v>17</v>
      </c>
      <c r="E152" s="35">
        <f>SUM(E153:E155)</f>
        <v>18000</v>
      </c>
      <c r="F152" s="35">
        <f>SUM(F153:F155)</f>
        <v>18000</v>
      </c>
      <c r="G152" s="35">
        <f>SUM(G153:G155)</f>
        <v>14000</v>
      </c>
      <c r="H152" s="44">
        <f>G152/F152*100</f>
        <v>77.77777777777779</v>
      </c>
      <c r="I152" s="35">
        <f>SUM(I153:I155)</f>
        <v>3066397</v>
      </c>
      <c r="J152" s="35">
        <f>SUM(J153:J155)</f>
        <v>8977351</v>
      </c>
      <c r="K152" s="35">
        <f>SUM(K153:K155)</f>
        <v>7347770</v>
      </c>
      <c r="L152" s="32">
        <f>K152/J152*100</f>
        <v>81.84786358470333</v>
      </c>
    </row>
    <row r="153" spans="1:12" ht="36" customHeight="1">
      <c r="A153" s="28"/>
      <c r="B153" s="28"/>
      <c r="C153" s="28" t="s">
        <v>134</v>
      </c>
      <c r="D153" s="43" t="s">
        <v>135</v>
      </c>
      <c r="E153" s="35"/>
      <c r="F153" s="31"/>
      <c r="G153" s="31"/>
      <c r="H153" s="32"/>
      <c r="I153" s="30">
        <v>2100000</v>
      </c>
      <c r="J153" s="31">
        <v>2100000</v>
      </c>
      <c r="K153" s="31">
        <v>0</v>
      </c>
      <c r="L153" s="32">
        <f>K153/J153*100</f>
        <v>0</v>
      </c>
    </row>
    <row r="154" spans="1:12" ht="31.5" customHeight="1">
      <c r="A154" s="28"/>
      <c r="B154" s="28"/>
      <c r="C154" s="33" t="s">
        <v>21</v>
      </c>
      <c r="D154" s="43" t="s">
        <v>45</v>
      </c>
      <c r="E154" s="35">
        <v>18000</v>
      </c>
      <c r="F154" s="36">
        <v>18000</v>
      </c>
      <c r="G154" s="36">
        <v>14000</v>
      </c>
      <c r="H154" s="44">
        <f>G154/F154*100</f>
        <v>77.77777777777779</v>
      </c>
      <c r="I154" s="35"/>
      <c r="J154" s="36"/>
      <c r="K154" s="36"/>
      <c r="L154" s="44"/>
    </row>
    <row r="155" spans="1:12" ht="97.5" customHeight="1">
      <c r="A155" s="28"/>
      <c r="B155" s="28"/>
      <c r="C155" s="33">
        <v>6207</v>
      </c>
      <c r="D155" s="43" t="s">
        <v>27</v>
      </c>
      <c r="E155" s="35"/>
      <c r="F155" s="36"/>
      <c r="G155" s="36"/>
      <c r="H155" s="44"/>
      <c r="I155" s="35">
        <v>966397</v>
      </c>
      <c r="J155" s="36">
        <v>6877351</v>
      </c>
      <c r="K155" s="36">
        <v>7347770</v>
      </c>
      <c r="L155" s="32">
        <f>K155/J155*100</f>
        <v>106.84011910981424</v>
      </c>
    </row>
    <row r="156" spans="1:12" ht="30.75" customHeight="1">
      <c r="A156" s="19">
        <v>926</v>
      </c>
      <c r="B156" s="19"/>
      <c r="C156" s="19"/>
      <c r="D156" s="38" t="s">
        <v>136</v>
      </c>
      <c r="E156" s="24">
        <f>SUM(E157)</f>
        <v>1853000</v>
      </c>
      <c r="F156" s="25">
        <f>SUM(F157)</f>
        <v>1897709</v>
      </c>
      <c r="G156" s="25">
        <f>SUM(G157)</f>
        <v>1966686</v>
      </c>
      <c r="H156" s="26">
        <f>G156/F156*100</f>
        <v>103.63475116574776</v>
      </c>
      <c r="I156" s="24"/>
      <c r="J156" s="25"/>
      <c r="K156" s="25"/>
      <c r="L156" s="26"/>
    </row>
    <row r="157" spans="1:12" ht="30.75" customHeight="1">
      <c r="A157" s="28"/>
      <c r="B157" s="28">
        <v>92604</v>
      </c>
      <c r="C157" s="28"/>
      <c r="D157" s="39" t="s">
        <v>137</v>
      </c>
      <c r="E157" s="30">
        <f>SUM(E158:E159)</f>
        <v>1853000</v>
      </c>
      <c r="F157" s="30">
        <f>SUM(F158:F159)</f>
        <v>1897709</v>
      </c>
      <c r="G157" s="30">
        <f>SUM(G158:G159)</f>
        <v>1966686</v>
      </c>
      <c r="H157" s="32">
        <f>G157/F157*100</f>
        <v>103.63475116574776</v>
      </c>
      <c r="I157" s="30"/>
      <c r="J157" s="31"/>
      <c r="K157" s="31"/>
      <c r="L157" s="32"/>
    </row>
    <row r="158" spans="1:12" ht="30.75" customHeight="1">
      <c r="A158" s="28"/>
      <c r="B158" s="28"/>
      <c r="C158" s="28" t="s">
        <v>21</v>
      </c>
      <c r="D158" s="39" t="s">
        <v>45</v>
      </c>
      <c r="E158" s="30">
        <v>1853000</v>
      </c>
      <c r="F158" s="31">
        <v>1853000</v>
      </c>
      <c r="G158" s="31">
        <v>1921530</v>
      </c>
      <c r="H158" s="32">
        <f>G158/F158*100</f>
        <v>103.69832703723691</v>
      </c>
      <c r="I158" s="30"/>
      <c r="J158" s="31"/>
      <c r="K158" s="31"/>
      <c r="L158" s="32"/>
    </row>
    <row r="159" spans="1:12" ht="30.75" customHeight="1">
      <c r="A159" s="28"/>
      <c r="B159" s="28"/>
      <c r="C159" s="28" t="s">
        <v>23</v>
      </c>
      <c r="D159" s="39" t="s">
        <v>24</v>
      </c>
      <c r="E159" s="30">
        <v>0</v>
      </c>
      <c r="F159" s="31">
        <v>44709</v>
      </c>
      <c r="G159" s="31">
        <v>45156</v>
      </c>
      <c r="H159" s="32">
        <f>G159/F159*100</f>
        <v>100.99979869824867</v>
      </c>
      <c r="I159" s="30"/>
      <c r="J159" s="31"/>
      <c r="K159" s="31"/>
      <c r="L159" s="32"/>
    </row>
    <row r="160" spans="1:12" s="27" customFormat="1" ht="33.75" customHeight="1">
      <c r="A160" s="347"/>
      <c r="B160" s="347"/>
      <c r="C160" s="347"/>
      <c r="D160" s="348" t="s">
        <v>138</v>
      </c>
      <c r="E160" s="349">
        <f>SUM(E156,E146,E140,E134,E103,E87,E82,E55,E49,E46,E43,E33,E27,E19,E16,E9,E6)</f>
        <v>141328800</v>
      </c>
      <c r="F160" s="349">
        <f>SUM(F156,F146,F140,F134,F103,F87,F82,F55,F49,F46,F43,F33,F27,F19,F16,F9,F6)</f>
        <v>143052987.64999998</v>
      </c>
      <c r="G160" s="349">
        <f>SUM(G156,G146,G140,G134,G103,G87,G82,G55,G49,G46,G43,G33,G27,G19,G16,G9,G6)</f>
        <v>149384380</v>
      </c>
      <c r="H160" s="350">
        <f>G160/F160*100</f>
        <v>104.42590710897328</v>
      </c>
      <c r="I160" s="349">
        <f>SUM(I146,I87,I49,I33,I27,I19,I9)</f>
        <v>22766397</v>
      </c>
      <c r="J160" s="349">
        <f>SUM(J146,J87,J49,J33,J27,J19,J9)</f>
        <v>31531501</v>
      </c>
      <c r="K160" s="349">
        <f>SUM(K146,K87,K49,K33,K27,K19,K9)</f>
        <v>26303069</v>
      </c>
      <c r="L160" s="350">
        <f>K160/J160*100</f>
        <v>83.41838531568794</v>
      </c>
    </row>
    <row r="161" spans="1:12" ht="12.75">
      <c r="A161" s="56"/>
      <c r="B161" s="56"/>
      <c r="C161" s="56"/>
      <c r="D161" s="57"/>
      <c r="E161" s="58"/>
      <c r="F161" s="59"/>
      <c r="G161" s="59"/>
      <c r="H161" s="60"/>
      <c r="I161" s="58"/>
      <c r="J161" s="59"/>
      <c r="K161" s="59"/>
      <c r="L161" s="60"/>
    </row>
    <row r="162" spans="1:12" ht="37.5" customHeight="1">
      <c r="A162" s="61"/>
      <c r="B162" s="61"/>
      <c r="C162" s="61"/>
      <c r="D162" s="66"/>
      <c r="E162"/>
      <c r="F162" s="66"/>
      <c r="G162" s="66"/>
      <c r="H162"/>
      <c r="I162" s="63"/>
      <c r="J162" s="64"/>
      <c r="K162" s="64"/>
      <c r="L162" s="65"/>
    </row>
    <row r="163" spans="1:12" ht="12.75">
      <c r="A163" s="61"/>
      <c r="B163" s="61"/>
      <c r="C163" s="61"/>
      <c r="D163"/>
      <c r="E163"/>
      <c r="F163"/>
      <c r="G163"/>
      <c r="H163"/>
      <c r="I163" s="63"/>
      <c r="J163" s="64"/>
      <c r="K163" s="64"/>
      <c r="L163" s="65"/>
    </row>
    <row r="164" spans="1:12" ht="12.75">
      <c r="A164" s="61"/>
      <c r="B164" s="61"/>
      <c r="C164" s="61"/>
      <c r="D164" s="67"/>
      <c r="E164" s="63"/>
      <c r="F164" s="64"/>
      <c r="G164" s="64"/>
      <c r="H164" s="65"/>
      <c r="I164" s="63"/>
      <c r="J164" s="64"/>
      <c r="K164" s="64"/>
      <c r="L164" s="65"/>
    </row>
    <row r="165" spans="1:12" ht="12.75">
      <c r="A165" s="61"/>
      <c r="B165" s="61"/>
      <c r="C165" s="61"/>
      <c r="D165" s="67"/>
      <c r="E165" s="63"/>
      <c r="F165" s="64"/>
      <c r="G165" s="64"/>
      <c r="H165" s="65"/>
      <c r="I165" s="63"/>
      <c r="J165" s="64"/>
      <c r="K165" s="64"/>
      <c r="L165" s="65"/>
    </row>
    <row r="166" spans="1:12" ht="12.75">
      <c r="A166" s="61"/>
      <c r="B166" s="61"/>
      <c r="C166" s="61"/>
      <c r="D166" s="67"/>
      <c r="E166" s="63"/>
      <c r="F166" s="64"/>
      <c r="G166" s="64"/>
      <c r="H166" s="65"/>
      <c r="I166" s="63"/>
      <c r="J166" s="64"/>
      <c r="K166" s="64"/>
      <c r="L166" s="65"/>
    </row>
    <row r="167" spans="1:12" ht="12.75">
      <c r="A167" s="61"/>
      <c r="B167" s="61"/>
      <c r="C167" s="61"/>
      <c r="D167" s="67"/>
      <c r="E167" s="63"/>
      <c r="F167" s="64"/>
      <c r="G167" s="64"/>
      <c r="H167" s="65"/>
      <c r="I167" s="63"/>
      <c r="J167" s="64"/>
      <c r="K167" s="64"/>
      <c r="L167" s="65"/>
    </row>
    <row r="168" spans="1:12" ht="12.75">
      <c r="A168" s="61"/>
      <c r="B168" s="61"/>
      <c r="C168" s="61"/>
      <c r="D168" s="67"/>
      <c r="E168" s="63"/>
      <c r="F168" s="64"/>
      <c r="G168" s="64"/>
      <c r="H168" s="65"/>
      <c r="I168" s="63"/>
      <c r="J168" s="64"/>
      <c r="K168" s="64"/>
      <c r="L168" s="65"/>
    </row>
    <row r="169" spans="1:12" ht="12.75">
      <c r="A169" s="61"/>
      <c r="B169" s="61"/>
      <c r="C169" s="61"/>
      <c r="D169" s="67"/>
      <c r="E169" s="63"/>
      <c r="F169" s="64"/>
      <c r="G169" s="64"/>
      <c r="H169" s="65"/>
      <c r="I169" s="63"/>
      <c r="J169" s="64"/>
      <c r="K169" s="64"/>
      <c r="L169" s="65"/>
    </row>
    <row r="170" spans="1:12" ht="12.75">
      <c r="A170" s="61"/>
      <c r="B170" s="61"/>
      <c r="C170" s="61"/>
      <c r="D170" s="67"/>
      <c r="E170" s="63"/>
      <c r="F170" s="64"/>
      <c r="G170" s="64"/>
      <c r="H170" s="65"/>
      <c r="I170" s="63"/>
      <c r="J170" s="64"/>
      <c r="K170" s="64"/>
      <c r="L170" s="65"/>
    </row>
    <row r="171" spans="1:12" ht="12.75">
      <c r="A171" s="61"/>
      <c r="B171" s="61"/>
      <c r="C171" s="61"/>
      <c r="D171" s="67"/>
      <c r="E171" s="63"/>
      <c r="F171" s="64"/>
      <c r="G171" s="64"/>
      <c r="H171" s="65"/>
      <c r="I171" s="63"/>
      <c r="J171" s="64"/>
      <c r="K171" s="64"/>
      <c r="L171" s="65"/>
    </row>
    <row r="172" spans="1:12" ht="12.75">
      <c r="A172" s="61"/>
      <c r="B172" s="61"/>
      <c r="C172" s="61"/>
      <c r="D172" s="67"/>
      <c r="E172" s="63"/>
      <c r="F172" s="64"/>
      <c r="G172" s="64"/>
      <c r="H172" s="65"/>
      <c r="I172" s="63"/>
      <c r="J172" s="64"/>
      <c r="K172" s="64"/>
      <c r="L172" s="65"/>
    </row>
    <row r="173" spans="1:12" ht="12.75">
      <c r="A173" s="61"/>
      <c r="B173" s="61"/>
      <c r="C173" s="61"/>
      <c r="D173" s="67"/>
      <c r="E173" s="63"/>
      <c r="F173" s="64"/>
      <c r="G173" s="64"/>
      <c r="H173" s="65"/>
      <c r="I173" s="63"/>
      <c r="J173" s="64"/>
      <c r="K173" s="64"/>
      <c r="L173" s="65"/>
    </row>
    <row r="174" spans="1:12" ht="12.75">
      <c r="A174" s="61"/>
      <c r="B174" s="61"/>
      <c r="C174" s="61"/>
      <c r="D174" s="67"/>
      <c r="E174" s="63"/>
      <c r="F174" s="64"/>
      <c r="G174" s="64"/>
      <c r="H174" s="65"/>
      <c r="I174" s="68"/>
      <c r="J174" s="64"/>
      <c r="K174" s="64"/>
      <c r="L174" s="65"/>
    </row>
    <row r="175" spans="1:12" ht="12.75">
      <c r="A175" s="61"/>
      <c r="B175" s="61"/>
      <c r="C175" s="61"/>
      <c r="D175" s="67"/>
      <c r="E175" s="63"/>
      <c r="F175" s="64"/>
      <c r="G175" s="64"/>
      <c r="H175" s="65"/>
      <c r="I175" s="68"/>
      <c r="J175" s="64"/>
      <c r="K175" s="64"/>
      <c r="L175" s="65"/>
    </row>
    <row r="176" spans="1:12" ht="12.75">
      <c r="A176" s="61"/>
      <c r="B176" s="61"/>
      <c r="C176" s="61"/>
      <c r="D176" s="67"/>
      <c r="E176" s="63"/>
      <c r="F176" s="64"/>
      <c r="G176" s="64"/>
      <c r="H176" s="65"/>
      <c r="I176" s="68"/>
      <c r="J176" s="64"/>
      <c r="K176" s="64"/>
      <c r="L176" s="65"/>
    </row>
    <row r="177" spans="1:12" ht="12.75">
      <c r="A177" s="61"/>
      <c r="B177" s="61"/>
      <c r="C177" s="61"/>
      <c r="D177" s="67"/>
      <c r="E177" s="63"/>
      <c r="F177" s="64"/>
      <c r="G177" s="64"/>
      <c r="H177" s="65"/>
      <c r="I177" s="68"/>
      <c r="J177" s="64"/>
      <c r="K177" s="64"/>
      <c r="L177" s="65"/>
    </row>
    <row r="178" spans="1:12" ht="12.75">
      <c r="A178" s="61"/>
      <c r="B178" s="61"/>
      <c r="C178" s="61"/>
      <c r="D178" s="67"/>
      <c r="E178" s="63"/>
      <c r="F178" s="64"/>
      <c r="G178" s="64"/>
      <c r="H178" s="65"/>
      <c r="I178" s="68"/>
      <c r="J178" s="64"/>
      <c r="K178" s="64"/>
      <c r="L178" s="65"/>
    </row>
    <row r="179" spans="1:12" ht="12.75">
      <c r="A179" s="61"/>
      <c r="B179" s="61"/>
      <c r="C179" s="61"/>
      <c r="D179" s="67"/>
      <c r="E179" s="63"/>
      <c r="F179" s="64"/>
      <c r="G179" s="64"/>
      <c r="H179" s="65"/>
      <c r="I179" s="68"/>
      <c r="J179" s="64"/>
      <c r="K179" s="64"/>
      <c r="L179" s="65"/>
    </row>
    <row r="180" spans="1:12" ht="12.75">
      <c r="A180" s="61"/>
      <c r="B180" s="61"/>
      <c r="C180" s="61"/>
      <c r="D180" s="67"/>
      <c r="E180" s="63"/>
      <c r="F180" s="64"/>
      <c r="G180" s="64"/>
      <c r="H180" s="65"/>
      <c r="I180" s="68"/>
      <c r="J180" s="64"/>
      <c r="K180" s="64"/>
      <c r="L180" s="65"/>
    </row>
    <row r="181" spans="1:12" ht="12.75">
      <c r="A181" s="61"/>
      <c r="B181" s="61"/>
      <c r="C181" s="61"/>
      <c r="D181" s="67"/>
      <c r="E181" s="63"/>
      <c r="F181" s="64"/>
      <c r="G181" s="64"/>
      <c r="H181" s="65"/>
      <c r="I181" s="68"/>
      <c r="J181" s="64"/>
      <c r="K181" s="64"/>
      <c r="L181" s="65"/>
    </row>
    <row r="182" spans="1:12" ht="12.75">
      <c r="A182" s="61"/>
      <c r="B182" s="61"/>
      <c r="C182" s="61"/>
      <c r="D182" s="67"/>
      <c r="E182" s="63"/>
      <c r="F182" s="64"/>
      <c r="G182" s="64"/>
      <c r="H182" s="65"/>
      <c r="I182" s="68"/>
      <c r="J182" s="64"/>
      <c r="K182" s="64"/>
      <c r="L182" s="65"/>
    </row>
    <row r="183" spans="1:12" ht="12.75">
      <c r="A183" s="61"/>
      <c r="B183" s="61"/>
      <c r="C183" s="61"/>
      <c r="D183" s="67"/>
      <c r="E183" s="63"/>
      <c r="F183" s="64"/>
      <c r="G183" s="64"/>
      <c r="H183" s="65"/>
      <c r="I183" s="68"/>
      <c r="J183" s="64"/>
      <c r="K183" s="64"/>
      <c r="L183" s="65"/>
    </row>
    <row r="184" spans="1:12" ht="12.75">
      <c r="A184" s="61"/>
      <c r="B184" s="61"/>
      <c r="C184" s="61"/>
      <c r="D184" s="67"/>
      <c r="E184" s="63"/>
      <c r="F184" s="64"/>
      <c r="G184" s="64"/>
      <c r="H184" s="65"/>
      <c r="I184" s="68"/>
      <c r="J184" s="64"/>
      <c r="K184" s="64"/>
      <c r="L184" s="65"/>
    </row>
    <row r="185" spans="1:12" ht="12.75">
      <c r="A185" s="61"/>
      <c r="B185" s="61"/>
      <c r="C185" s="61"/>
      <c r="D185" s="67"/>
      <c r="E185" s="63"/>
      <c r="F185" s="64"/>
      <c r="G185" s="64"/>
      <c r="H185" s="65"/>
      <c r="I185" s="68"/>
      <c r="J185" s="64"/>
      <c r="K185" s="64"/>
      <c r="L185" s="65"/>
    </row>
    <row r="186" spans="1:12" ht="12.75">
      <c r="A186" s="61"/>
      <c r="B186" s="61"/>
      <c r="C186" s="61"/>
      <c r="D186" s="67"/>
      <c r="E186" s="63"/>
      <c r="F186" s="64"/>
      <c r="G186" s="64"/>
      <c r="H186" s="65"/>
      <c r="I186" s="68"/>
      <c r="J186" s="64"/>
      <c r="K186" s="64"/>
      <c r="L186" s="65"/>
    </row>
    <row r="187" spans="1:12" ht="12.75">
      <c r="A187" s="61"/>
      <c r="B187" s="61"/>
      <c r="C187" s="61"/>
      <c r="D187" s="67"/>
      <c r="E187" s="63"/>
      <c r="F187" s="64"/>
      <c r="G187" s="64"/>
      <c r="H187" s="65"/>
      <c r="I187" s="68"/>
      <c r="J187" s="64"/>
      <c r="K187" s="64"/>
      <c r="L187" s="65"/>
    </row>
    <row r="188" spans="1:12" ht="12.75">
      <c r="A188" s="61"/>
      <c r="B188" s="61"/>
      <c r="C188" s="61"/>
      <c r="D188" s="67"/>
      <c r="E188" s="63"/>
      <c r="F188" s="64"/>
      <c r="G188" s="64"/>
      <c r="H188" s="65"/>
      <c r="I188" s="68"/>
      <c r="J188" s="64"/>
      <c r="K188" s="64"/>
      <c r="L188" s="65"/>
    </row>
    <row r="189" spans="1:12" ht="12.75">
      <c r="A189" s="61"/>
      <c r="B189" s="61"/>
      <c r="C189" s="61"/>
      <c r="D189" s="67"/>
      <c r="E189" s="63"/>
      <c r="F189" s="64"/>
      <c r="G189" s="64"/>
      <c r="H189" s="65"/>
      <c r="I189" s="68"/>
      <c r="J189" s="64"/>
      <c r="K189" s="64"/>
      <c r="L189" s="65"/>
    </row>
    <row r="190" spans="1:12" ht="12.75">
      <c r="A190" s="61"/>
      <c r="B190" s="61"/>
      <c r="C190" s="61"/>
      <c r="D190" s="67"/>
      <c r="E190" s="63"/>
      <c r="F190" s="64"/>
      <c r="G190" s="64"/>
      <c r="H190" s="65"/>
      <c r="I190" s="68"/>
      <c r="J190" s="64"/>
      <c r="K190" s="64"/>
      <c r="L190" s="65"/>
    </row>
    <row r="191" spans="1:12" ht="12.75">
      <c r="A191" s="61"/>
      <c r="B191" s="61"/>
      <c r="C191" s="61"/>
      <c r="D191" s="67"/>
      <c r="E191" s="63"/>
      <c r="F191" s="64"/>
      <c r="G191" s="64"/>
      <c r="H191" s="65"/>
      <c r="I191" s="68"/>
      <c r="J191" s="64"/>
      <c r="K191" s="64"/>
      <c r="L191" s="65"/>
    </row>
    <row r="192" spans="1:12" ht="12.75">
      <c r="A192" s="61"/>
      <c r="B192" s="61"/>
      <c r="C192" s="61"/>
      <c r="D192" s="67"/>
      <c r="E192" s="63"/>
      <c r="F192" s="64"/>
      <c r="G192" s="64"/>
      <c r="H192" s="65"/>
      <c r="I192" s="68"/>
      <c r="J192" s="64"/>
      <c r="K192" s="64"/>
      <c r="L192" s="65"/>
    </row>
    <row r="193" spans="1:12" ht="12.75">
      <c r="A193" s="61"/>
      <c r="B193" s="61"/>
      <c r="C193" s="61"/>
      <c r="D193" s="67"/>
      <c r="E193" s="63"/>
      <c r="F193" s="64"/>
      <c r="G193" s="64"/>
      <c r="H193" s="65"/>
      <c r="I193" s="68"/>
      <c r="J193" s="64"/>
      <c r="K193" s="64"/>
      <c r="L193" s="65"/>
    </row>
    <row r="194" spans="1:12" ht="12.75">
      <c r="A194" s="61"/>
      <c r="B194" s="61"/>
      <c r="C194" s="61"/>
      <c r="D194" s="67"/>
      <c r="E194" s="63"/>
      <c r="F194" s="64"/>
      <c r="G194" s="64"/>
      <c r="H194" s="65"/>
      <c r="I194" s="68"/>
      <c r="J194" s="64"/>
      <c r="K194" s="64"/>
      <c r="L194" s="65"/>
    </row>
    <row r="195" spans="1:12" ht="12.75">
      <c r="A195" s="61"/>
      <c r="B195" s="61"/>
      <c r="C195" s="61"/>
      <c r="D195" s="67"/>
      <c r="E195" s="63"/>
      <c r="F195" s="64"/>
      <c r="G195" s="64"/>
      <c r="H195" s="65"/>
      <c r="I195" s="68"/>
      <c r="J195" s="64"/>
      <c r="K195" s="64"/>
      <c r="L195" s="65"/>
    </row>
    <row r="196" spans="1:12" ht="12.75">
      <c r="A196" s="61"/>
      <c r="B196" s="61"/>
      <c r="C196" s="61"/>
      <c r="D196" s="67"/>
      <c r="E196" s="63"/>
      <c r="F196" s="64"/>
      <c r="G196" s="64"/>
      <c r="H196" s="65"/>
      <c r="I196" s="68"/>
      <c r="J196" s="64"/>
      <c r="K196" s="64"/>
      <c r="L196" s="65"/>
    </row>
    <row r="197" spans="1:12" ht="12.75">
      <c r="A197" s="61"/>
      <c r="B197" s="61"/>
      <c r="C197" s="61"/>
      <c r="D197" s="67"/>
      <c r="E197" s="63"/>
      <c r="F197" s="64"/>
      <c r="G197" s="64"/>
      <c r="H197" s="65"/>
      <c r="I197" s="68"/>
      <c r="J197" s="64"/>
      <c r="K197" s="64"/>
      <c r="L197" s="65"/>
    </row>
    <row r="198" spans="1:12" ht="12.75">
      <c r="A198" s="61"/>
      <c r="B198" s="61"/>
      <c r="C198" s="61"/>
      <c r="D198" s="67"/>
      <c r="E198" s="63"/>
      <c r="F198" s="64"/>
      <c r="G198" s="64"/>
      <c r="H198" s="65"/>
      <c r="I198" s="68"/>
      <c r="J198" s="64"/>
      <c r="K198" s="64"/>
      <c r="L198" s="65"/>
    </row>
    <row r="199" spans="1:12" ht="12.75">
      <c r="A199" s="61"/>
      <c r="B199" s="61"/>
      <c r="C199" s="61"/>
      <c r="D199" s="67"/>
      <c r="E199" s="63"/>
      <c r="F199" s="64"/>
      <c r="G199" s="64"/>
      <c r="H199" s="65"/>
      <c r="I199" s="68"/>
      <c r="J199" s="64"/>
      <c r="K199" s="64"/>
      <c r="L199" s="65"/>
    </row>
    <row r="200" spans="1:12" ht="12.75">
      <c r="A200" s="61"/>
      <c r="B200" s="61"/>
      <c r="C200" s="61"/>
      <c r="D200" s="67"/>
      <c r="E200" s="63"/>
      <c r="F200" s="64"/>
      <c r="G200" s="64"/>
      <c r="H200" s="65"/>
      <c r="I200" s="68"/>
      <c r="J200" s="64"/>
      <c r="K200" s="64"/>
      <c r="L200" s="65"/>
    </row>
    <row r="201" spans="1:12" ht="12.75">
      <c r="A201" s="61"/>
      <c r="B201" s="61"/>
      <c r="C201" s="61"/>
      <c r="D201" s="67"/>
      <c r="E201" s="63"/>
      <c r="F201" s="64"/>
      <c r="G201" s="64"/>
      <c r="H201" s="65"/>
      <c r="I201" s="68"/>
      <c r="J201" s="64"/>
      <c r="K201" s="64"/>
      <c r="L201" s="65"/>
    </row>
    <row r="202" spans="1:12" ht="12.75">
      <c r="A202" s="61"/>
      <c r="B202" s="61"/>
      <c r="C202" s="61"/>
      <c r="D202" s="67"/>
      <c r="E202" s="63"/>
      <c r="F202" s="64"/>
      <c r="G202" s="64"/>
      <c r="H202" s="65"/>
      <c r="I202" s="68"/>
      <c r="J202" s="64"/>
      <c r="K202" s="64"/>
      <c r="L202" s="65"/>
    </row>
    <row r="203" spans="1:12" ht="12.75">
      <c r="A203" s="61"/>
      <c r="B203" s="61"/>
      <c r="C203" s="61"/>
      <c r="D203" s="67"/>
      <c r="E203" s="63"/>
      <c r="F203" s="64"/>
      <c r="G203" s="64"/>
      <c r="H203" s="65"/>
      <c r="I203" s="68"/>
      <c r="J203" s="64"/>
      <c r="K203" s="64"/>
      <c r="L203" s="65"/>
    </row>
    <row r="204" spans="1:12" ht="12.75">
      <c r="A204" s="61"/>
      <c r="B204" s="61"/>
      <c r="C204" s="61"/>
      <c r="D204" s="67"/>
      <c r="E204" s="63"/>
      <c r="F204" s="64"/>
      <c r="G204" s="64"/>
      <c r="H204" s="65"/>
      <c r="I204" s="68"/>
      <c r="J204" s="64"/>
      <c r="K204" s="64"/>
      <c r="L204" s="65"/>
    </row>
    <row r="205" spans="1:12" ht="12.75">
      <c r="A205" s="61"/>
      <c r="B205" s="61"/>
      <c r="C205" s="61"/>
      <c r="D205" s="67"/>
      <c r="E205" s="63"/>
      <c r="F205" s="64"/>
      <c r="G205" s="64"/>
      <c r="H205" s="65"/>
      <c r="I205" s="68"/>
      <c r="J205" s="64"/>
      <c r="K205" s="64"/>
      <c r="L205" s="65"/>
    </row>
    <row r="206" spans="1:12" ht="12.75">
      <c r="A206" s="61"/>
      <c r="B206" s="61"/>
      <c r="C206" s="61"/>
      <c r="D206" s="67"/>
      <c r="E206" s="63"/>
      <c r="F206" s="64"/>
      <c r="G206" s="64"/>
      <c r="H206" s="65"/>
      <c r="I206" s="68"/>
      <c r="J206" s="64"/>
      <c r="K206" s="64"/>
      <c r="L206" s="65"/>
    </row>
    <row r="207" spans="1:12" ht="12.75">
      <c r="A207" s="61"/>
      <c r="B207" s="61"/>
      <c r="C207" s="61"/>
      <c r="D207" s="67"/>
      <c r="E207" s="63"/>
      <c r="F207" s="64"/>
      <c r="G207" s="64"/>
      <c r="H207" s="65"/>
      <c r="I207" s="68"/>
      <c r="J207" s="64"/>
      <c r="K207" s="64"/>
      <c r="L207" s="65"/>
    </row>
    <row r="208" spans="1:12" ht="12.75">
      <c r="A208" s="61"/>
      <c r="B208" s="61"/>
      <c r="C208" s="61"/>
      <c r="D208" s="67"/>
      <c r="E208" s="63"/>
      <c r="F208" s="64"/>
      <c r="G208" s="64"/>
      <c r="H208" s="65"/>
      <c r="I208" s="68"/>
      <c r="J208" s="64"/>
      <c r="K208" s="64"/>
      <c r="L208" s="65"/>
    </row>
    <row r="209" spans="1:12" ht="12.75">
      <c r="A209" s="61"/>
      <c r="B209" s="61"/>
      <c r="C209" s="61"/>
      <c r="D209" s="67"/>
      <c r="E209" s="63"/>
      <c r="F209" s="64"/>
      <c r="G209" s="64"/>
      <c r="H209" s="65"/>
      <c r="I209" s="68"/>
      <c r="J209" s="64"/>
      <c r="K209" s="64"/>
      <c r="L209" s="65"/>
    </row>
    <row r="210" spans="1:12" ht="12.75">
      <c r="A210" s="61"/>
      <c r="B210" s="61"/>
      <c r="C210" s="61"/>
      <c r="D210" s="67"/>
      <c r="E210" s="63"/>
      <c r="F210" s="64"/>
      <c r="G210" s="64"/>
      <c r="H210" s="65"/>
      <c r="I210" s="68"/>
      <c r="J210" s="64"/>
      <c r="K210" s="64"/>
      <c r="L210" s="65"/>
    </row>
    <row r="211" spans="1:12" ht="12.75">
      <c r="A211" s="61"/>
      <c r="B211" s="61"/>
      <c r="C211" s="61"/>
      <c r="D211" s="67"/>
      <c r="E211" s="63"/>
      <c r="F211" s="64"/>
      <c r="G211" s="64"/>
      <c r="H211" s="65"/>
      <c r="I211" s="68"/>
      <c r="J211" s="64"/>
      <c r="K211" s="64"/>
      <c r="L211" s="65"/>
    </row>
    <row r="212" spans="1:12" ht="12.75">
      <c r="A212" s="61"/>
      <c r="B212" s="61"/>
      <c r="C212" s="61"/>
      <c r="D212" s="67"/>
      <c r="E212" s="63"/>
      <c r="F212" s="64"/>
      <c r="G212" s="64"/>
      <c r="H212" s="65"/>
      <c r="I212" s="68"/>
      <c r="J212" s="64"/>
      <c r="K212" s="64"/>
      <c r="L212" s="65"/>
    </row>
    <row r="213" spans="1:12" ht="12.75">
      <c r="A213" s="61"/>
      <c r="B213" s="61"/>
      <c r="C213" s="61"/>
      <c r="D213" s="67"/>
      <c r="E213" s="63"/>
      <c r="F213" s="64"/>
      <c r="G213" s="64"/>
      <c r="H213" s="65"/>
      <c r="I213" s="68"/>
      <c r="J213" s="64"/>
      <c r="K213" s="64"/>
      <c r="L213" s="65"/>
    </row>
    <row r="214" spans="1:12" ht="12.75">
      <c r="A214" s="61"/>
      <c r="B214" s="61"/>
      <c r="C214" s="61"/>
      <c r="D214" s="67"/>
      <c r="E214" s="63"/>
      <c r="F214" s="64"/>
      <c r="G214" s="64"/>
      <c r="H214" s="65"/>
      <c r="I214" s="68"/>
      <c r="J214" s="64"/>
      <c r="K214" s="64"/>
      <c r="L214" s="65"/>
    </row>
    <row r="215" spans="1:12" ht="12.75">
      <c r="A215" s="61"/>
      <c r="B215" s="61"/>
      <c r="C215" s="61"/>
      <c r="D215" s="67"/>
      <c r="E215" s="63"/>
      <c r="F215" s="64"/>
      <c r="G215" s="64"/>
      <c r="H215" s="65"/>
      <c r="I215" s="68"/>
      <c r="J215" s="64"/>
      <c r="K215" s="64"/>
      <c r="L215" s="65"/>
    </row>
    <row r="216" spans="1:12" ht="12.75">
      <c r="A216" s="61"/>
      <c r="B216" s="61"/>
      <c r="C216" s="61"/>
      <c r="D216" s="67"/>
      <c r="E216" s="63"/>
      <c r="F216" s="64"/>
      <c r="G216" s="64"/>
      <c r="H216" s="65"/>
      <c r="I216" s="68"/>
      <c r="J216" s="64"/>
      <c r="K216" s="64"/>
      <c r="L216" s="65"/>
    </row>
    <row r="217" spans="1:12" ht="12.75">
      <c r="A217" s="61"/>
      <c r="B217" s="61"/>
      <c r="C217" s="61"/>
      <c r="D217" s="67"/>
      <c r="E217" s="63"/>
      <c r="F217" s="64"/>
      <c r="G217" s="64"/>
      <c r="H217" s="65"/>
      <c r="I217" s="68"/>
      <c r="J217" s="64"/>
      <c r="K217" s="64"/>
      <c r="L217" s="65"/>
    </row>
    <row r="218" spans="1:12" ht="12.75">
      <c r="A218" s="61"/>
      <c r="B218" s="61"/>
      <c r="C218" s="61"/>
      <c r="D218" s="67"/>
      <c r="E218" s="63"/>
      <c r="F218" s="64"/>
      <c r="G218" s="64"/>
      <c r="H218" s="65"/>
      <c r="I218" s="68"/>
      <c r="J218" s="64"/>
      <c r="K218" s="64"/>
      <c r="L218" s="65"/>
    </row>
    <row r="219" spans="1:12" ht="12.75">
      <c r="A219" s="61"/>
      <c r="B219" s="61"/>
      <c r="C219" s="61"/>
      <c r="D219" s="67"/>
      <c r="E219" s="63"/>
      <c r="F219" s="64"/>
      <c r="G219" s="64"/>
      <c r="H219" s="65"/>
      <c r="I219" s="68"/>
      <c r="J219" s="64"/>
      <c r="K219" s="64"/>
      <c r="L219" s="65"/>
    </row>
    <row r="220" spans="1:12" ht="12.75">
      <c r="A220" s="61"/>
      <c r="B220" s="61"/>
      <c r="C220" s="61"/>
      <c r="D220" s="67"/>
      <c r="E220" s="63"/>
      <c r="F220" s="64"/>
      <c r="G220" s="64"/>
      <c r="H220" s="65"/>
      <c r="I220" s="68"/>
      <c r="J220" s="64"/>
      <c r="K220" s="64"/>
      <c r="L220" s="65"/>
    </row>
    <row r="221" spans="1:12" ht="12.75">
      <c r="A221" s="61"/>
      <c r="B221" s="61"/>
      <c r="C221" s="61"/>
      <c r="D221" s="67"/>
      <c r="E221" s="63"/>
      <c r="F221" s="64"/>
      <c r="G221" s="64"/>
      <c r="H221" s="65"/>
      <c r="I221" s="68"/>
      <c r="J221" s="64"/>
      <c r="K221" s="64"/>
      <c r="L221" s="65"/>
    </row>
    <row r="222" spans="1:12" ht="12.75">
      <c r="A222" s="61"/>
      <c r="B222" s="61"/>
      <c r="C222" s="61"/>
      <c r="D222" s="67"/>
      <c r="E222" s="63"/>
      <c r="F222" s="64"/>
      <c r="G222" s="64"/>
      <c r="H222" s="65"/>
      <c r="I222" s="68"/>
      <c r="J222" s="64"/>
      <c r="K222" s="64"/>
      <c r="L222" s="65"/>
    </row>
    <row r="223" spans="1:12" ht="12.75">
      <c r="A223" s="61"/>
      <c r="B223" s="61"/>
      <c r="C223" s="61"/>
      <c r="D223" s="67"/>
      <c r="E223" s="63"/>
      <c r="F223" s="64"/>
      <c r="G223" s="64"/>
      <c r="H223" s="65"/>
      <c r="I223" s="68"/>
      <c r="J223" s="64"/>
      <c r="K223" s="64"/>
      <c r="L223" s="65"/>
    </row>
    <row r="224" spans="1:12" ht="12.75">
      <c r="A224" s="61"/>
      <c r="B224" s="61"/>
      <c r="C224" s="61"/>
      <c r="D224" s="67"/>
      <c r="E224" s="63"/>
      <c r="F224" s="64"/>
      <c r="G224" s="64"/>
      <c r="H224" s="65"/>
      <c r="I224" s="68"/>
      <c r="J224" s="64"/>
      <c r="K224" s="64"/>
      <c r="L224" s="65"/>
    </row>
    <row r="225" spans="1:12" ht="12.75">
      <c r="A225" s="61"/>
      <c r="B225" s="61"/>
      <c r="C225" s="61"/>
      <c r="D225" s="67"/>
      <c r="E225" s="63"/>
      <c r="F225" s="64"/>
      <c r="G225" s="64"/>
      <c r="H225" s="65"/>
      <c r="I225" s="68"/>
      <c r="J225" s="64"/>
      <c r="K225" s="64"/>
      <c r="L225" s="65"/>
    </row>
    <row r="226" spans="1:12" ht="12.75">
      <c r="A226" s="61"/>
      <c r="B226" s="61"/>
      <c r="C226" s="61"/>
      <c r="D226" s="67"/>
      <c r="E226" s="63"/>
      <c r="F226" s="64"/>
      <c r="G226" s="64"/>
      <c r="H226" s="65"/>
      <c r="I226" s="68"/>
      <c r="J226" s="64"/>
      <c r="K226" s="64"/>
      <c r="L226" s="65"/>
    </row>
    <row r="227" spans="1:12" ht="12.75">
      <c r="A227" s="61"/>
      <c r="B227" s="61"/>
      <c r="C227" s="61"/>
      <c r="D227" s="67"/>
      <c r="E227" s="63"/>
      <c r="F227" s="64"/>
      <c r="G227" s="64"/>
      <c r="H227" s="65"/>
      <c r="I227" s="68"/>
      <c r="J227" s="64"/>
      <c r="K227" s="64"/>
      <c r="L227" s="65"/>
    </row>
    <row r="228" spans="1:12" ht="12.75">
      <c r="A228" s="61"/>
      <c r="B228" s="61"/>
      <c r="C228" s="61"/>
      <c r="D228" s="67"/>
      <c r="E228" s="63"/>
      <c r="F228" s="64"/>
      <c r="G228" s="64"/>
      <c r="H228" s="65"/>
      <c r="I228" s="68"/>
      <c r="J228" s="64"/>
      <c r="K228" s="64"/>
      <c r="L228" s="65"/>
    </row>
    <row r="229" spans="1:12" ht="12.75">
      <c r="A229" s="61"/>
      <c r="B229" s="61"/>
      <c r="C229" s="61"/>
      <c r="D229" s="67"/>
      <c r="E229" s="63"/>
      <c r="F229" s="64"/>
      <c r="G229" s="64"/>
      <c r="H229" s="65"/>
      <c r="I229" s="68"/>
      <c r="J229" s="64"/>
      <c r="K229" s="64"/>
      <c r="L229" s="65"/>
    </row>
    <row r="230" spans="1:12" ht="12.75">
      <c r="A230" s="61"/>
      <c r="B230" s="61"/>
      <c r="C230" s="61"/>
      <c r="D230" s="67"/>
      <c r="E230" s="63"/>
      <c r="F230" s="64"/>
      <c r="G230" s="64"/>
      <c r="H230" s="65"/>
      <c r="I230" s="68"/>
      <c r="J230" s="64"/>
      <c r="K230" s="64"/>
      <c r="L230" s="65"/>
    </row>
    <row r="231" spans="1:12" ht="12.75">
      <c r="A231" s="61"/>
      <c r="B231" s="61"/>
      <c r="C231" s="61"/>
      <c r="D231" s="67"/>
      <c r="E231" s="63"/>
      <c r="F231" s="64"/>
      <c r="G231" s="64"/>
      <c r="H231" s="65"/>
      <c r="I231" s="68"/>
      <c r="J231" s="64"/>
      <c r="K231" s="64"/>
      <c r="L231" s="65"/>
    </row>
    <row r="232" spans="1:12" ht="12.75">
      <c r="A232" s="61"/>
      <c r="B232" s="61"/>
      <c r="C232" s="61"/>
      <c r="D232" s="67"/>
      <c r="E232" s="63"/>
      <c r="F232" s="64"/>
      <c r="G232" s="64"/>
      <c r="H232" s="65"/>
      <c r="I232" s="68"/>
      <c r="J232" s="64"/>
      <c r="K232" s="64"/>
      <c r="L232" s="65"/>
    </row>
    <row r="233" spans="1:12" ht="12.75">
      <c r="A233" s="61"/>
      <c r="B233" s="61"/>
      <c r="C233" s="61"/>
      <c r="D233" s="67"/>
      <c r="E233" s="63"/>
      <c r="F233" s="64"/>
      <c r="G233" s="64"/>
      <c r="H233" s="65"/>
      <c r="I233" s="68"/>
      <c r="J233" s="64"/>
      <c r="K233" s="64"/>
      <c r="L233" s="65"/>
    </row>
    <row r="234" spans="1:12" ht="12.75">
      <c r="A234" s="61"/>
      <c r="B234" s="61"/>
      <c r="C234" s="61"/>
      <c r="D234" s="67"/>
      <c r="E234" s="63"/>
      <c r="F234" s="64"/>
      <c r="G234" s="64"/>
      <c r="H234" s="65"/>
      <c r="I234" s="68"/>
      <c r="J234" s="64"/>
      <c r="K234" s="64"/>
      <c r="L234" s="65"/>
    </row>
    <row r="235" spans="1:12" ht="12.75">
      <c r="A235" s="61"/>
      <c r="B235" s="61"/>
      <c r="C235" s="61"/>
      <c r="D235" s="67"/>
      <c r="E235" s="63"/>
      <c r="F235" s="64"/>
      <c r="G235" s="64"/>
      <c r="H235" s="65"/>
      <c r="I235" s="68"/>
      <c r="J235" s="64"/>
      <c r="K235" s="64"/>
      <c r="L235" s="65"/>
    </row>
    <row r="236" spans="1:12" ht="12.75">
      <c r="A236" s="61"/>
      <c r="B236" s="61"/>
      <c r="C236" s="61"/>
      <c r="D236" s="67"/>
      <c r="E236" s="63"/>
      <c r="F236" s="64"/>
      <c r="G236" s="64"/>
      <c r="H236" s="65"/>
      <c r="I236" s="68"/>
      <c r="J236" s="64"/>
      <c r="K236" s="64"/>
      <c r="L236" s="65"/>
    </row>
    <row r="237" spans="1:12" ht="12.75">
      <c r="A237" s="61"/>
      <c r="B237" s="61"/>
      <c r="C237" s="61"/>
      <c r="D237" s="67"/>
      <c r="E237" s="63"/>
      <c r="F237" s="64"/>
      <c r="G237" s="64"/>
      <c r="H237" s="65"/>
      <c r="I237" s="68"/>
      <c r="J237" s="64"/>
      <c r="K237" s="64"/>
      <c r="L237" s="65"/>
    </row>
    <row r="238" spans="1:12" ht="12.75">
      <c r="A238" s="61"/>
      <c r="B238" s="61"/>
      <c r="C238" s="61"/>
      <c r="D238" s="67"/>
      <c r="E238" s="63"/>
      <c r="F238" s="64"/>
      <c r="G238" s="64"/>
      <c r="H238" s="65"/>
      <c r="I238" s="68"/>
      <c r="J238" s="64"/>
      <c r="K238" s="64"/>
      <c r="L238" s="65"/>
    </row>
    <row r="239" spans="1:12" ht="12.75">
      <c r="A239" s="61"/>
      <c r="B239" s="61"/>
      <c r="C239" s="61"/>
      <c r="D239" s="67"/>
      <c r="E239" s="63"/>
      <c r="F239" s="64"/>
      <c r="G239" s="64"/>
      <c r="H239" s="65"/>
      <c r="I239" s="68"/>
      <c r="J239" s="64"/>
      <c r="K239" s="64"/>
      <c r="L239" s="65"/>
    </row>
    <row r="240" spans="1:12" ht="12.75">
      <c r="A240" s="61"/>
      <c r="B240" s="61"/>
      <c r="C240" s="61"/>
      <c r="D240" s="67"/>
      <c r="E240" s="63"/>
      <c r="F240" s="64"/>
      <c r="G240" s="64"/>
      <c r="H240" s="65"/>
      <c r="I240" s="68"/>
      <c r="J240" s="64"/>
      <c r="K240" s="64"/>
      <c r="L240" s="65"/>
    </row>
    <row r="241" spans="1:12" ht="12.75">
      <c r="A241" s="61"/>
      <c r="B241" s="61"/>
      <c r="C241" s="61"/>
      <c r="D241" s="67"/>
      <c r="E241" s="63"/>
      <c r="F241" s="64"/>
      <c r="G241" s="64"/>
      <c r="H241" s="65"/>
      <c r="I241" s="68"/>
      <c r="J241" s="64"/>
      <c r="K241" s="64"/>
      <c r="L241" s="65"/>
    </row>
    <row r="242" spans="1:12" ht="12.75">
      <c r="A242" s="61"/>
      <c r="B242" s="61"/>
      <c r="C242" s="61"/>
      <c r="D242" s="67"/>
      <c r="E242" s="63"/>
      <c r="F242" s="64"/>
      <c r="G242" s="64"/>
      <c r="H242" s="65"/>
      <c r="I242" s="68"/>
      <c r="J242" s="64"/>
      <c r="K242" s="64"/>
      <c r="L242" s="65"/>
    </row>
    <row r="243" spans="1:12" ht="12.75">
      <c r="A243" s="61"/>
      <c r="B243" s="61"/>
      <c r="C243" s="61"/>
      <c r="D243" s="67"/>
      <c r="E243" s="63"/>
      <c r="F243" s="64"/>
      <c r="G243" s="64"/>
      <c r="H243" s="65"/>
      <c r="I243" s="68"/>
      <c r="J243" s="64"/>
      <c r="K243" s="64"/>
      <c r="L243" s="65"/>
    </row>
    <row r="244" spans="1:12" ht="12.75">
      <c r="A244" s="61"/>
      <c r="B244" s="61"/>
      <c r="C244" s="61"/>
      <c r="D244" s="67"/>
      <c r="E244" s="63"/>
      <c r="F244" s="64"/>
      <c r="G244" s="64"/>
      <c r="H244" s="65"/>
      <c r="I244" s="68"/>
      <c r="J244" s="64"/>
      <c r="K244" s="64"/>
      <c r="L244" s="65"/>
    </row>
    <row r="245" spans="1:12" ht="12.75">
      <c r="A245" s="61"/>
      <c r="B245" s="61"/>
      <c r="C245" s="61"/>
      <c r="D245" s="67"/>
      <c r="E245" s="63"/>
      <c r="F245" s="64"/>
      <c r="G245" s="64"/>
      <c r="H245" s="65"/>
      <c r="I245" s="68"/>
      <c r="J245" s="64"/>
      <c r="K245" s="64"/>
      <c r="L245" s="65"/>
    </row>
    <row r="246" spans="1:12" ht="12.75">
      <c r="A246" s="61"/>
      <c r="B246" s="61"/>
      <c r="C246" s="61"/>
      <c r="D246" s="67"/>
      <c r="E246" s="63"/>
      <c r="F246" s="64"/>
      <c r="G246" s="64"/>
      <c r="H246" s="65"/>
      <c r="I246" s="68"/>
      <c r="J246" s="64"/>
      <c r="K246" s="64"/>
      <c r="L246" s="65"/>
    </row>
    <row r="247" spans="1:12" ht="12.75">
      <c r="A247" s="61"/>
      <c r="B247" s="61"/>
      <c r="C247" s="61"/>
      <c r="D247" s="67"/>
      <c r="E247" s="63"/>
      <c r="F247" s="64"/>
      <c r="G247" s="64"/>
      <c r="H247" s="65"/>
      <c r="I247" s="68"/>
      <c r="J247" s="64"/>
      <c r="K247" s="64"/>
      <c r="L247" s="65"/>
    </row>
    <row r="248" spans="1:12" ht="12.75">
      <c r="A248" s="61"/>
      <c r="B248" s="61"/>
      <c r="C248" s="61"/>
      <c r="D248" s="67"/>
      <c r="E248" s="63"/>
      <c r="F248" s="64"/>
      <c r="G248" s="64"/>
      <c r="H248" s="65"/>
      <c r="I248" s="68"/>
      <c r="J248" s="64"/>
      <c r="K248" s="64"/>
      <c r="L248" s="65"/>
    </row>
    <row r="249" spans="1:12" ht="12.75">
      <c r="A249" s="61"/>
      <c r="B249" s="61"/>
      <c r="C249" s="61"/>
      <c r="D249" s="67"/>
      <c r="E249" s="63"/>
      <c r="F249" s="64"/>
      <c r="G249" s="64"/>
      <c r="H249" s="65"/>
      <c r="I249" s="68"/>
      <c r="J249" s="64"/>
      <c r="K249" s="64"/>
      <c r="L249" s="65"/>
    </row>
    <row r="250" spans="1:12" ht="12.75">
      <c r="A250" s="61"/>
      <c r="B250" s="61"/>
      <c r="C250" s="61"/>
      <c r="D250" s="67"/>
      <c r="E250" s="63"/>
      <c r="F250" s="64"/>
      <c r="G250" s="64"/>
      <c r="H250" s="65"/>
      <c r="I250" s="68"/>
      <c r="J250" s="64"/>
      <c r="K250" s="64"/>
      <c r="L250" s="65"/>
    </row>
    <row r="251" spans="1:12" ht="12.75">
      <c r="A251" s="61"/>
      <c r="B251" s="61"/>
      <c r="C251" s="61"/>
      <c r="D251" s="67"/>
      <c r="E251" s="63"/>
      <c r="F251" s="64"/>
      <c r="G251" s="64"/>
      <c r="H251" s="65"/>
      <c r="I251" s="68"/>
      <c r="J251" s="64"/>
      <c r="K251" s="64"/>
      <c r="L251" s="65"/>
    </row>
    <row r="252" spans="1:12" ht="12.75">
      <c r="A252" s="61"/>
      <c r="B252" s="61"/>
      <c r="C252" s="61"/>
      <c r="D252" s="67"/>
      <c r="E252" s="63"/>
      <c r="F252" s="64"/>
      <c r="G252" s="64"/>
      <c r="H252" s="65"/>
      <c r="I252" s="68"/>
      <c r="J252" s="64"/>
      <c r="K252" s="64"/>
      <c r="L252" s="65"/>
    </row>
    <row r="253" spans="1:12" ht="12.75">
      <c r="A253" s="61"/>
      <c r="B253" s="61"/>
      <c r="C253" s="61"/>
      <c r="D253" s="67"/>
      <c r="E253" s="63"/>
      <c r="F253" s="64"/>
      <c r="G253" s="64"/>
      <c r="H253" s="65"/>
      <c r="I253" s="68"/>
      <c r="J253" s="64"/>
      <c r="K253" s="64"/>
      <c r="L253" s="65"/>
    </row>
    <row r="254" spans="1:12" ht="12.75">
      <c r="A254" s="61"/>
      <c r="B254" s="61"/>
      <c r="C254" s="61"/>
      <c r="D254" s="67"/>
      <c r="E254" s="63"/>
      <c r="F254" s="64"/>
      <c r="G254" s="64"/>
      <c r="H254" s="65"/>
      <c r="I254" s="68"/>
      <c r="J254" s="64"/>
      <c r="K254" s="64"/>
      <c r="L254" s="65"/>
    </row>
    <row r="255" spans="1:12" ht="12.75">
      <c r="A255" s="61"/>
      <c r="B255" s="61"/>
      <c r="C255" s="61"/>
      <c r="D255" s="67"/>
      <c r="E255" s="63"/>
      <c r="F255" s="64"/>
      <c r="G255" s="64"/>
      <c r="H255" s="65"/>
      <c r="I255" s="68"/>
      <c r="J255" s="64"/>
      <c r="K255" s="64"/>
      <c r="L255" s="65"/>
    </row>
    <row r="256" spans="1:12" ht="12.75">
      <c r="A256" s="61"/>
      <c r="B256" s="61"/>
      <c r="C256" s="61"/>
      <c r="D256" s="67"/>
      <c r="E256" s="63"/>
      <c r="F256" s="64"/>
      <c r="G256" s="64"/>
      <c r="H256" s="65"/>
      <c r="I256" s="68"/>
      <c r="J256" s="64"/>
      <c r="K256" s="64"/>
      <c r="L256" s="65"/>
    </row>
    <row r="257" spans="1:12" ht="12.75">
      <c r="A257" s="61"/>
      <c r="B257" s="61"/>
      <c r="C257" s="61"/>
      <c r="D257" s="67"/>
      <c r="E257" s="63"/>
      <c r="F257" s="64"/>
      <c r="G257" s="64"/>
      <c r="H257" s="65"/>
      <c r="I257" s="68"/>
      <c r="J257" s="64"/>
      <c r="K257" s="64"/>
      <c r="L257" s="65"/>
    </row>
    <row r="258" spans="1:12" ht="12.75">
      <c r="A258" s="61"/>
      <c r="B258" s="61"/>
      <c r="C258" s="61"/>
      <c r="D258" s="67"/>
      <c r="E258" s="63"/>
      <c r="F258" s="64"/>
      <c r="G258" s="64"/>
      <c r="H258" s="65"/>
      <c r="I258" s="68"/>
      <c r="J258" s="64"/>
      <c r="K258" s="64"/>
      <c r="L258" s="65"/>
    </row>
    <row r="259" spans="1:12" ht="12.75">
      <c r="A259" s="61"/>
      <c r="B259" s="61"/>
      <c r="C259" s="61"/>
      <c r="D259" s="67"/>
      <c r="E259" s="63"/>
      <c r="F259" s="64"/>
      <c r="G259" s="64"/>
      <c r="H259" s="65"/>
      <c r="I259" s="68"/>
      <c r="J259" s="64"/>
      <c r="K259" s="64"/>
      <c r="L259" s="65"/>
    </row>
    <row r="260" spans="1:12" ht="12.75">
      <c r="A260" s="61"/>
      <c r="B260" s="61"/>
      <c r="C260" s="61"/>
      <c r="D260" s="67"/>
      <c r="E260" s="63"/>
      <c r="F260" s="64"/>
      <c r="G260" s="64"/>
      <c r="H260" s="65"/>
      <c r="I260" s="68"/>
      <c r="J260" s="64"/>
      <c r="K260" s="64"/>
      <c r="L260" s="65"/>
    </row>
    <row r="261" spans="1:12" ht="12.75">
      <c r="A261" s="61"/>
      <c r="B261" s="61"/>
      <c r="C261" s="61"/>
      <c r="D261" s="67"/>
      <c r="E261" s="63"/>
      <c r="F261" s="64"/>
      <c r="G261" s="64"/>
      <c r="H261" s="65"/>
      <c r="I261" s="68"/>
      <c r="J261" s="64"/>
      <c r="K261" s="64"/>
      <c r="L261" s="65"/>
    </row>
    <row r="262" spans="1:12" ht="12.75">
      <c r="A262" s="61"/>
      <c r="B262" s="61"/>
      <c r="C262" s="61"/>
      <c r="D262" s="67"/>
      <c r="E262" s="63"/>
      <c r="F262" s="64"/>
      <c r="G262" s="64"/>
      <c r="H262" s="65"/>
      <c r="I262" s="68"/>
      <c r="J262" s="64"/>
      <c r="K262" s="64"/>
      <c r="L262" s="65"/>
    </row>
    <row r="263" spans="1:12" ht="12.75">
      <c r="A263" s="61"/>
      <c r="B263" s="61"/>
      <c r="C263" s="61"/>
      <c r="D263" s="67"/>
      <c r="E263" s="63"/>
      <c r="F263" s="64"/>
      <c r="G263" s="64"/>
      <c r="H263" s="65"/>
      <c r="I263" s="68"/>
      <c r="J263" s="64"/>
      <c r="K263" s="64"/>
      <c r="L263" s="65"/>
    </row>
    <row r="264" spans="1:12" ht="12.75">
      <c r="A264" s="61"/>
      <c r="B264" s="61"/>
      <c r="C264" s="61"/>
      <c r="D264" s="67"/>
      <c r="E264" s="63"/>
      <c r="F264" s="64"/>
      <c r="G264" s="64"/>
      <c r="H264" s="65"/>
      <c r="I264" s="68"/>
      <c r="J264" s="64"/>
      <c r="K264" s="64"/>
      <c r="L264" s="65"/>
    </row>
    <row r="265" spans="1:12" ht="12.75">
      <c r="A265" s="61"/>
      <c r="B265" s="61"/>
      <c r="C265" s="61"/>
      <c r="D265" s="67"/>
      <c r="E265" s="63"/>
      <c r="F265" s="64"/>
      <c r="G265" s="64"/>
      <c r="H265" s="65"/>
      <c r="I265" s="68"/>
      <c r="J265" s="64"/>
      <c r="K265" s="64"/>
      <c r="L265" s="65"/>
    </row>
    <row r="266" spans="1:12" ht="12.75">
      <c r="A266" s="61"/>
      <c r="B266" s="61"/>
      <c r="C266" s="61"/>
      <c r="D266" s="67"/>
      <c r="E266" s="63"/>
      <c r="F266" s="64"/>
      <c r="G266" s="64"/>
      <c r="H266" s="65"/>
      <c r="I266" s="68"/>
      <c r="J266" s="64"/>
      <c r="K266" s="64"/>
      <c r="L266" s="65"/>
    </row>
    <row r="267" spans="1:12" ht="12.75">
      <c r="A267" s="61"/>
      <c r="B267" s="61"/>
      <c r="C267" s="61"/>
      <c r="D267" s="67"/>
      <c r="E267" s="63"/>
      <c r="F267" s="64"/>
      <c r="G267" s="64"/>
      <c r="H267" s="65"/>
      <c r="I267" s="68"/>
      <c r="J267" s="64"/>
      <c r="K267" s="64"/>
      <c r="L267" s="65"/>
    </row>
    <row r="268" spans="1:12" ht="12.75">
      <c r="A268" s="61"/>
      <c r="B268" s="61"/>
      <c r="C268" s="61"/>
      <c r="D268" s="67"/>
      <c r="E268" s="63"/>
      <c r="F268" s="64"/>
      <c r="G268" s="64"/>
      <c r="H268" s="65"/>
      <c r="I268" s="68"/>
      <c r="J268" s="64"/>
      <c r="K268" s="64"/>
      <c r="L268" s="65"/>
    </row>
    <row r="269" spans="1:12" ht="12.75">
      <c r="A269" s="61"/>
      <c r="B269" s="61"/>
      <c r="C269" s="61"/>
      <c r="D269" s="67"/>
      <c r="E269" s="63"/>
      <c r="F269" s="64"/>
      <c r="G269" s="64"/>
      <c r="H269" s="65"/>
      <c r="I269" s="68"/>
      <c r="J269" s="64"/>
      <c r="K269" s="64"/>
      <c r="L269" s="65"/>
    </row>
    <row r="270" spans="1:12" ht="12.75">
      <c r="A270" s="61"/>
      <c r="B270" s="61"/>
      <c r="C270" s="61"/>
      <c r="D270" s="67"/>
      <c r="E270" s="63"/>
      <c r="F270" s="64"/>
      <c r="G270" s="64"/>
      <c r="H270" s="65"/>
      <c r="I270" s="68"/>
      <c r="J270" s="64"/>
      <c r="K270" s="64"/>
      <c r="L270" s="65"/>
    </row>
    <row r="271" spans="1:12" ht="12.75">
      <c r="A271" s="61"/>
      <c r="B271" s="61"/>
      <c r="C271" s="61"/>
      <c r="D271" s="67"/>
      <c r="E271" s="63"/>
      <c r="F271" s="64"/>
      <c r="G271" s="64"/>
      <c r="H271" s="65"/>
      <c r="I271" s="68"/>
      <c r="J271" s="64"/>
      <c r="K271" s="64"/>
      <c r="L271" s="65"/>
    </row>
    <row r="272" spans="1:12" ht="12.75">
      <c r="A272" s="61"/>
      <c r="B272" s="61"/>
      <c r="C272" s="61"/>
      <c r="D272" s="67"/>
      <c r="E272" s="63"/>
      <c r="F272" s="64"/>
      <c r="G272" s="64"/>
      <c r="H272" s="65"/>
      <c r="I272" s="68"/>
      <c r="J272" s="64"/>
      <c r="K272" s="64"/>
      <c r="L272" s="65"/>
    </row>
    <row r="273" spans="1:12" ht="12.75">
      <c r="A273" s="61"/>
      <c r="B273" s="61"/>
      <c r="C273" s="61"/>
      <c r="D273" s="67"/>
      <c r="E273" s="63"/>
      <c r="F273" s="64"/>
      <c r="G273" s="64"/>
      <c r="H273" s="65"/>
      <c r="I273" s="68"/>
      <c r="J273" s="64"/>
      <c r="K273" s="64"/>
      <c r="L273" s="65"/>
    </row>
    <row r="274" spans="1:12" ht="12.75">
      <c r="A274" s="61"/>
      <c r="B274" s="61"/>
      <c r="C274" s="61"/>
      <c r="D274" s="67"/>
      <c r="E274" s="63"/>
      <c r="F274" s="64"/>
      <c r="G274" s="64"/>
      <c r="H274" s="65"/>
      <c r="I274" s="68"/>
      <c r="J274" s="64"/>
      <c r="K274" s="64"/>
      <c r="L274" s="65"/>
    </row>
    <row r="275" spans="1:12" ht="12.75">
      <c r="A275" s="61"/>
      <c r="B275" s="61"/>
      <c r="C275" s="61"/>
      <c r="D275" s="67"/>
      <c r="E275" s="63"/>
      <c r="F275" s="64"/>
      <c r="G275" s="64"/>
      <c r="H275" s="65"/>
      <c r="I275" s="68"/>
      <c r="J275" s="64"/>
      <c r="K275" s="64"/>
      <c r="L275" s="65"/>
    </row>
    <row r="276" spans="1:12" ht="12.75">
      <c r="A276" s="61"/>
      <c r="B276" s="61"/>
      <c r="C276" s="61"/>
      <c r="D276" s="67"/>
      <c r="E276" s="63"/>
      <c r="F276" s="64"/>
      <c r="G276" s="64"/>
      <c r="H276" s="65"/>
      <c r="I276" s="68"/>
      <c r="J276" s="64"/>
      <c r="K276" s="64"/>
      <c r="L276" s="65"/>
    </row>
    <row r="277" spans="1:12" ht="12.75">
      <c r="A277" s="61"/>
      <c r="B277" s="61"/>
      <c r="C277" s="61"/>
      <c r="D277" s="67"/>
      <c r="E277" s="63"/>
      <c r="F277" s="64"/>
      <c r="G277" s="64"/>
      <c r="H277" s="65"/>
      <c r="I277" s="68"/>
      <c r="J277" s="64"/>
      <c r="K277" s="64"/>
      <c r="L277" s="65"/>
    </row>
    <row r="278" spans="1:12" ht="12.75">
      <c r="A278" s="61"/>
      <c r="B278" s="61"/>
      <c r="C278" s="61"/>
      <c r="D278" s="67"/>
      <c r="E278" s="63"/>
      <c r="F278" s="64"/>
      <c r="G278" s="64"/>
      <c r="H278" s="65"/>
      <c r="I278" s="68"/>
      <c r="J278" s="64"/>
      <c r="K278" s="64"/>
      <c r="L278" s="65"/>
    </row>
    <row r="279" spans="1:12" ht="12.75">
      <c r="A279" s="61"/>
      <c r="B279" s="61"/>
      <c r="C279" s="61"/>
      <c r="D279" s="67"/>
      <c r="E279" s="63"/>
      <c r="F279" s="64"/>
      <c r="G279" s="64"/>
      <c r="H279" s="65"/>
      <c r="I279" s="68"/>
      <c r="J279" s="64"/>
      <c r="K279" s="64"/>
      <c r="L279" s="65"/>
    </row>
    <row r="280" spans="1:12" ht="12.75">
      <c r="A280" s="61"/>
      <c r="B280" s="61"/>
      <c r="C280" s="61"/>
      <c r="D280" s="67"/>
      <c r="E280" s="63"/>
      <c r="F280" s="64"/>
      <c r="G280" s="64"/>
      <c r="H280" s="65"/>
      <c r="I280" s="68"/>
      <c r="J280" s="64"/>
      <c r="K280" s="64"/>
      <c r="L280" s="65"/>
    </row>
    <row r="281" spans="1:12" ht="12.75">
      <c r="A281" s="61"/>
      <c r="B281" s="61"/>
      <c r="C281" s="61"/>
      <c r="D281" s="67"/>
      <c r="E281" s="63"/>
      <c r="F281" s="64"/>
      <c r="G281" s="64"/>
      <c r="H281" s="65"/>
      <c r="I281" s="68"/>
      <c r="J281" s="64"/>
      <c r="K281" s="64"/>
      <c r="L281" s="65"/>
    </row>
    <row r="282" spans="1:12" ht="12.75">
      <c r="A282" s="61"/>
      <c r="B282" s="61"/>
      <c r="C282" s="61"/>
      <c r="D282" s="67"/>
      <c r="E282" s="63"/>
      <c r="F282" s="64"/>
      <c r="G282" s="64"/>
      <c r="H282" s="65"/>
      <c r="I282" s="68"/>
      <c r="J282" s="64"/>
      <c r="K282" s="64"/>
      <c r="L282" s="65"/>
    </row>
    <row r="283" spans="1:12" ht="12.75">
      <c r="A283" s="61"/>
      <c r="B283" s="61"/>
      <c r="C283" s="61"/>
      <c r="D283" s="67"/>
      <c r="E283" s="63"/>
      <c r="F283" s="64"/>
      <c r="G283" s="64"/>
      <c r="H283" s="65"/>
      <c r="I283" s="68"/>
      <c r="J283" s="64"/>
      <c r="K283" s="64"/>
      <c r="L283" s="65"/>
    </row>
    <row r="284" spans="1:12" ht="12.75">
      <c r="A284" s="61"/>
      <c r="B284" s="61"/>
      <c r="C284" s="61"/>
      <c r="D284" s="67"/>
      <c r="E284" s="63"/>
      <c r="F284" s="64"/>
      <c r="G284" s="64"/>
      <c r="H284" s="65"/>
      <c r="I284" s="68"/>
      <c r="J284" s="64"/>
      <c r="K284" s="64"/>
      <c r="L284" s="65"/>
    </row>
    <row r="285" spans="1:12" ht="12.75">
      <c r="A285" s="61"/>
      <c r="B285" s="61"/>
      <c r="C285" s="61"/>
      <c r="D285" s="67"/>
      <c r="E285" s="63"/>
      <c r="F285" s="64"/>
      <c r="G285" s="64"/>
      <c r="H285" s="65"/>
      <c r="I285" s="68"/>
      <c r="J285" s="64"/>
      <c r="K285" s="64"/>
      <c r="L285" s="65"/>
    </row>
    <row r="286" spans="1:12" ht="12.75">
      <c r="A286" s="61"/>
      <c r="B286" s="61"/>
      <c r="C286" s="61"/>
      <c r="D286" s="67"/>
      <c r="E286" s="63"/>
      <c r="F286" s="64"/>
      <c r="G286" s="64"/>
      <c r="H286" s="65"/>
      <c r="I286" s="68"/>
      <c r="J286" s="64"/>
      <c r="K286" s="64"/>
      <c r="L286" s="65"/>
    </row>
    <row r="287" spans="5:11" ht="12.75">
      <c r="E287" s="47"/>
      <c r="F287" s="40"/>
      <c r="G287" s="40"/>
      <c r="J287" s="40"/>
      <c r="K287" s="40"/>
    </row>
    <row r="288" spans="5:11" ht="12.75">
      <c r="E288" s="47"/>
      <c r="F288" s="40"/>
      <c r="G288" s="40"/>
      <c r="J288" s="40"/>
      <c r="K288" s="40"/>
    </row>
  </sheetData>
  <sheetProtection selectLockedCells="1" selectUnlockedCells="1"/>
  <printOptions/>
  <pageMargins left="0.7479166666666667" right="0.7479166666666667" top="0.9840277777777777" bottom="1.1506944444444445" header="0.5118055555555555" footer="0.9840277777777777"/>
  <pageSetup firstPageNumber="1" useFirstPageNumber="1" horizontalDpi="300" verticalDpi="300" orientation="landscape" paperSize="9" r:id="rId1"/>
  <headerFooter alignWithMargins="0">
    <oddFooter>&amp;R&amp;"Times New Roman,Normalny"&amp;12&amp;P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0"/>
  <sheetViews>
    <sheetView workbookViewId="0" topLeftCell="A1">
      <selection activeCell="D1" sqref="D1"/>
    </sheetView>
  </sheetViews>
  <sheetFormatPr defaultColWidth="9.140625" defaultRowHeight="12.75"/>
  <cols>
    <col min="1" max="1" width="4.00390625" style="69" customWidth="1"/>
    <col min="2" max="2" width="40.7109375" style="69" customWidth="1"/>
    <col min="3" max="3" width="17.7109375" style="69" customWidth="1"/>
    <col min="4" max="4" width="18.00390625" style="69" customWidth="1"/>
    <col min="5" max="5" width="6.8515625" style="70" customWidth="1"/>
    <col min="6" max="16384" width="9.140625" style="69" customWidth="1"/>
  </cols>
  <sheetData>
    <row r="1" spans="1:5" s="72" customFormat="1" ht="18">
      <c r="A1" s="71" t="s">
        <v>139</v>
      </c>
      <c r="E1" s="73"/>
    </row>
    <row r="2" ht="15.75">
      <c r="D2" s="74" t="s">
        <v>140</v>
      </c>
    </row>
    <row r="3" spans="1:5" s="78" customFormat="1" ht="27">
      <c r="A3" s="75" t="s">
        <v>141</v>
      </c>
      <c r="B3" s="75" t="s">
        <v>7</v>
      </c>
      <c r="C3" s="76" t="s">
        <v>142</v>
      </c>
      <c r="D3" s="76" t="s">
        <v>143</v>
      </c>
      <c r="E3" s="77" t="s">
        <v>144</v>
      </c>
    </row>
    <row r="4" spans="1:5" s="80" customFormat="1" ht="15" customHeight="1">
      <c r="A4" s="79">
        <v>1</v>
      </c>
      <c r="B4" s="79">
        <v>2</v>
      </c>
      <c r="C4" s="79">
        <v>4</v>
      </c>
      <c r="D4" s="79">
        <v>5</v>
      </c>
      <c r="E4" s="79">
        <v>6</v>
      </c>
    </row>
    <row r="5" spans="1:5" ht="39.75" customHeight="1">
      <c r="A5" s="81"/>
      <c r="B5" s="81" t="s">
        <v>145</v>
      </c>
      <c r="C5" s="82">
        <f>SUM(C6,C36,C41,C43)</f>
        <v>174584488.65</v>
      </c>
      <c r="D5" s="82">
        <f>SUM(D6,D36,D41,D43)</f>
        <v>175687449</v>
      </c>
      <c r="E5" s="83">
        <f aca="true" t="shared" si="0" ref="E5:E44">D5/C5*100</f>
        <v>100.63176308418281</v>
      </c>
    </row>
    <row r="6" spans="1:5" s="87" customFormat="1" ht="35.25" customHeight="1">
      <c r="A6" s="84" t="s">
        <v>146</v>
      </c>
      <c r="B6" s="84" t="s">
        <v>147</v>
      </c>
      <c r="C6" s="85">
        <f>SUM(C7,C14,C20,C26,C29)</f>
        <v>113765371</v>
      </c>
      <c r="D6" s="85">
        <f>SUM(D7,D14,D20,D26,D29)</f>
        <v>111675129</v>
      </c>
      <c r="E6" s="86">
        <f t="shared" si="0"/>
        <v>98.16267289279091</v>
      </c>
    </row>
    <row r="7" spans="1:5" s="92" customFormat="1" ht="30.75" customHeight="1">
      <c r="A7" s="88">
        <v>1</v>
      </c>
      <c r="B7" s="89" t="s">
        <v>148</v>
      </c>
      <c r="C7" s="90">
        <f>SUM(C8:C13)</f>
        <v>29838973</v>
      </c>
      <c r="D7" s="90">
        <f>SUM(D8:D13)</f>
        <v>30968700</v>
      </c>
      <c r="E7" s="91">
        <f t="shared" si="0"/>
        <v>103.78607869647524</v>
      </c>
    </row>
    <row r="8" spans="1:5" ht="33" customHeight="1">
      <c r="A8" s="93" t="s">
        <v>149</v>
      </c>
      <c r="B8" s="94" t="s">
        <v>150</v>
      </c>
      <c r="C8" s="95">
        <v>25894873</v>
      </c>
      <c r="D8" s="95">
        <v>27000000</v>
      </c>
      <c r="E8" s="96">
        <f t="shared" si="0"/>
        <v>104.26774442956332</v>
      </c>
    </row>
    <row r="9" spans="1:5" ht="33" customHeight="1">
      <c r="A9" s="93" t="s">
        <v>151</v>
      </c>
      <c r="B9" s="94" t="s">
        <v>152</v>
      </c>
      <c r="C9" s="95">
        <v>72100</v>
      </c>
      <c r="D9" s="95">
        <v>72600</v>
      </c>
      <c r="E9" s="91">
        <f t="shared" si="0"/>
        <v>100.69348127600554</v>
      </c>
    </row>
    <row r="10" spans="1:5" ht="33" customHeight="1">
      <c r="A10" s="93" t="s">
        <v>153</v>
      </c>
      <c r="B10" s="94" t="s">
        <v>154</v>
      </c>
      <c r="C10" s="95">
        <v>879400</v>
      </c>
      <c r="D10" s="95">
        <v>888500</v>
      </c>
      <c r="E10" s="86">
        <f t="shared" si="0"/>
        <v>101.03479645212646</v>
      </c>
    </row>
    <row r="11" spans="1:5" ht="33" customHeight="1">
      <c r="A11" s="93" t="s">
        <v>155</v>
      </c>
      <c r="B11" s="94" t="s">
        <v>156</v>
      </c>
      <c r="C11" s="95">
        <v>175500</v>
      </c>
      <c r="D11" s="95">
        <v>175600</v>
      </c>
      <c r="E11" s="91">
        <f t="shared" si="0"/>
        <v>100.05698005698005</v>
      </c>
    </row>
    <row r="12" spans="1:5" ht="33" customHeight="1">
      <c r="A12" s="93" t="s">
        <v>157</v>
      </c>
      <c r="B12" s="94" t="s">
        <v>158</v>
      </c>
      <c r="C12" s="95">
        <v>326100</v>
      </c>
      <c r="D12" s="95">
        <v>330000</v>
      </c>
      <c r="E12" s="97">
        <f t="shared" si="0"/>
        <v>101.19595216191352</v>
      </c>
    </row>
    <row r="13" spans="1:5" ht="33" customHeight="1">
      <c r="A13" s="93" t="s">
        <v>159</v>
      </c>
      <c r="B13" s="94" t="s">
        <v>160</v>
      </c>
      <c r="C13" s="95">
        <v>2491000</v>
      </c>
      <c r="D13" s="95">
        <v>2502000</v>
      </c>
      <c r="E13" s="91">
        <f t="shared" si="0"/>
        <v>100.4415897230028</v>
      </c>
    </row>
    <row r="14" spans="1:5" s="92" customFormat="1" ht="38.25" customHeight="1">
      <c r="A14" s="88">
        <v>2</v>
      </c>
      <c r="B14" s="89" t="s">
        <v>161</v>
      </c>
      <c r="C14" s="90">
        <f>SUM(C15:C19)</f>
        <v>10075780</v>
      </c>
      <c r="D14" s="90">
        <f>SUM(D15:D19)</f>
        <v>12956888</v>
      </c>
      <c r="E14" s="91">
        <f t="shared" si="0"/>
        <v>128.59439169969968</v>
      </c>
    </row>
    <row r="15" spans="1:5" ht="31.5" customHeight="1">
      <c r="A15" s="93" t="s">
        <v>149</v>
      </c>
      <c r="B15" s="94" t="s">
        <v>162</v>
      </c>
      <c r="C15" s="95">
        <v>1545000</v>
      </c>
      <c r="D15" s="95">
        <v>1550000</v>
      </c>
      <c r="E15" s="91">
        <f t="shared" si="0"/>
        <v>100.32362459546927</v>
      </c>
    </row>
    <row r="16" spans="1:5" ht="31.5" customHeight="1">
      <c r="A16" s="93" t="s">
        <v>151</v>
      </c>
      <c r="B16" s="94" t="s">
        <v>163</v>
      </c>
      <c r="C16" s="95">
        <v>200000</v>
      </c>
      <c r="D16" s="95">
        <v>200000</v>
      </c>
      <c r="E16" s="91">
        <f t="shared" si="0"/>
        <v>100</v>
      </c>
    </row>
    <row r="17" spans="1:5" ht="31.5" customHeight="1">
      <c r="A17" s="93" t="s">
        <v>153</v>
      </c>
      <c r="B17" s="94" t="s">
        <v>164</v>
      </c>
      <c r="C17" s="95">
        <v>1250000</v>
      </c>
      <c r="D17" s="95">
        <v>1250000</v>
      </c>
      <c r="E17" s="91">
        <f t="shared" si="0"/>
        <v>100</v>
      </c>
    </row>
    <row r="18" spans="1:5" ht="31.5" customHeight="1">
      <c r="A18" s="93" t="s">
        <v>155</v>
      </c>
      <c r="B18" s="94" t="s">
        <v>165</v>
      </c>
      <c r="C18" s="95">
        <v>15450</v>
      </c>
      <c r="D18" s="95">
        <v>15500</v>
      </c>
      <c r="E18" s="91">
        <f t="shared" si="0"/>
        <v>100.32362459546927</v>
      </c>
    </row>
    <row r="19" spans="1:5" ht="31.5" customHeight="1">
      <c r="A19" s="93" t="s">
        <v>157</v>
      </c>
      <c r="B19" s="94" t="s">
        <v>166</v>
      </c>
      <c r="C19" s="95">
        <v>7065330</v>
      </c>
      <c r="D19" s="95">
        <v>9941388</v>
      </c>
      <c r="E19" s="97">
        <f t="shared" si="0"/>
        <v>140.7066336604235</v>
      </c>
    </row>
    <row r="20" spans="1:5" s="92" customFormat="1" ht="36.75" customHeight="1">
      <c r="A20" s="88">
        <v>3</v>
      </c>
      <c r="B20" s="89" t="s">
        <v>167</v>
      </c>
      <c r="C20" s="90">
        <f>SUM(C21:C25)</f>
        <v>18935720</v>
      </c>
      <c r="D20" s="90">
        <f>SUM(D21:D25)</f>
        <v>12039637</v>
      </c>
      <c r="E20" s="91">
        <f t="shared" si="0"/>
        <v>63.581617176426356</v>
      </c>
    </row>
    <row r="21" spans="1:5" ht="41.25" customHeight="1">
      <c r="A21" s="93" t="s">
        <v>149</v>
      </c>
      <c r="B21" s="94" t="s">
        <v>168</v>
      </c>
      <c r="C21" s="95">
        <v>280563</v>
      </c>
      <c r="D21" s="95">
        <v>299138</v>
      </c>
      <c r="E21" s="91">
        <f t="shared" si="0"/>
        <v>106.62061640344594</v>
      </c>
    </row>
    <row r="22" spans="1:5" ht="26.25" customHeight="1">
      <c r="A22" s="93" t="s">
        <v>151</v>
      </c>
      <c r="B22" s="94" t="s">
        <v>169</v>
      </c>
      <c r="C22" s="95">
        <v>15155157</v>
      </c>
      <c r="D22" s="95">
        <v>9830499</v>
      </c>
      <c r="E22" s="91">
        <f t="shared" si="0"/>
        <v>64.8657021500998</v>
      </c>
    </row>
    <row r="23" spans="1:5" ht="55.5" customHeight="1">
      <c r="A23" s="93" t="s">
        <v>153</v>
      </c>
      <c r="B23" s="94" t="s">
        <v>170</v>
      </c>
      <c r="C23" s="95">
        <v>1250000</v>
      </c>
      <c r="D23" s="95">
        <v>1760000</v>
      </c>
      <c r="E23" s="91">
        <f t="shared" si="0"/>
        <v>140.79999999999998</v>
      </c>
    </row>
    <row r="24" spans="1:5" ht="58.5" customHeight="1">
      <c r="A24" s="93" t="s">
        <v>155</v>
      </c>
      <c r="B24" s="94" t="s">
        <v>171</v>
      </c>
      <c r="C24" s="95">
        <v>150000</v>
      </c>
      <c r="D24" s="95">
        <v>150000</v>
      </c>
      <c r="E24" s="91">
        <f t="shared" si="0"/>
        <v>100</v>
      </c>
    </row>
    <row r="25" spans="1:5" ht="37.5" customHeight="1">
      <c r="A25" s="93" t="s">
        <v>157</v>
      </c>
      <c r="B25" s="94" t="s">
        <v>172</v>
      </c>
      <c r="C25" s="95">
        <v>2100000</v>
      </c>
      <c r="D25" s="95">
        <v>0</v>
      </c>
      <c r="E25" s="91">
        <f t="shared" si="0"/>
        <v>0</v>
      </c>
    </row>
    <row r="26" spans="1:5" s="92" customFormat="1" ht="54.75" customHeight="1">
      <c r="A26" s="88">
        <v>4</v>
      </c>
      <c r="B26" s="89" t="s">
        <v>173</v>
      </c>
      <c r="C26" s="90">
        <f>SUM(C27:C28)</f>
        <v>44845739</v>
      </c>
      <c r="D26" s="90">
        <f>SUM(D27:D28)</f>
        <v>46656222</v>
      </c>
      <c r="E26" s="91">
        <f t="shared" si="0"/>
        <v>104.0371349438572</v>
      </c>
    </row>
    <row r="27" spans="1:5" ht="45.75" customHeight="1">
      <c r="A27" s="93" t="s">
        <v>149</v>
      </c>
      <c r="B27" s="94" t="s">
        <v>174</v>
      </c>
      <c r="C27" s="95">
        <v>1802690</v>
      </c>
      <c r="D27" s="95">
        <v>1830000</v>
      </c>
      <c r="E27" s="91">
        <f t="shared" si="0"/>
        <v>101.51495820135463</v>
      </c>
    </row>
    <row r="28" spans="1:5" ht="42.75" customHeight="1">
      <c r="A28" s="93" t="s">
        <v>151</v>
      </c>
      <c r="B28" s="94" t="s">
        <v>175</v>
      </c>
      <c r="C28" s="95">
        <v>43043049</v>
      </c>
      <c r="D28" s="95">
        <v>44826222</v>
      </c>
      <c r="E28" s="91">
        <f t="shared" si="0"/>
        <v>104.14276646619527</v>
      </c>
    </row>
    <row r="29" spans="1:5" s="92" customFormat="1" ht="45.75" customHeight="1">
      <c r="A29" s="88">
        <v>5</v>
      </c>
      <c r="B29" s="89" t="s">
        <v>176</v>
      </c>
      <c r="C29" s="90">
        <f>SUM(C30:C35)</f>
        <v>10069159</v>
      </c>
      <c r="D29" s="90">
        <f>SUM(D30:D35)</f>
        <v>9053682</v>
      </c>
      <c r="E29" s="91">
        <f t="shared" si="0"/>
        <v>89.91497701049313</v>
      </c>
    </row>
    <row r="30" spans="1:5" ht="25.5" customHeight="1">
      <c r="A30" s="93" t="s">
        <v>149</v>
      </c>
      <c r="B30" s="94" t="s">
        <v>177</v>
      </c>
      <c r="C30" s="95">
        <v>8509816</v>
      </c>
      <c r="D30" s="95">
        <v>7564925</v>
      </c>
      <c r="E30" s="91">
        <f t="shared" si="0"/>
        <v>88.89645792576478</v>
      </c>
    </row>
    <row r="31" spans="1:5" ht="25.5" customHeight="1">
      <c r="A31" s="93" t="s">
        <v>151</v>
      </c>
      <c r="B31" s="94" t="s">
        <v>178</v>
      </c>
      <c r="C31" s="95">
        <v>793332</v>
      </c>
      <c r="D31" s="95">
        <v>691216</v>
      </c>
      <c r="E31" s="91">
        <f t="shared" si="0"/>
        <v>87.1282136608633</v>
      </c>
    </row>
    <row r="32" spans="1:5" ht="25.5" customHeight="1">
      <c r="A32" s="93" t="s">
        <v>153</v>
      </c>
      <c r="B32" s="94" t="s">
        <v>179</v>
      </c>
      <c r="C32" s="95">
        <v>488961</v>
      </c>
      <c r="D32" s="95">
        <v>440441</v>
      </c>
      <c r="E32" s="91">
        <f t="shared" si="0"/>
        <v>90.07691820002005</v>
      </c>
    </row>
    <row r="33" spans="1:5" ht="25.5" customHeight="1">
      <c r="A33" s="93" t="s">
        <v>155</v>
      </c>
      <c r="B33" s="94" t="s">
        <v>180</v>
      </c>
      <c r="C33" s="95">
        <v>206000</v>
      </c>
      <c r="D33" s="95">
        <v>250000</v>
      </c>
      <c r="E33" s="91">
        <f t="shared" si="0"/>
        <v>121.35922330097087</v>
      </c>
    </row>
    <row r="34" spans="1:5" ht="57.75" customHeight="1">
      <c r="A34" s="93" t="s">
        <v>157</v>
      </c>
      <c r="B34" s="94" t="s">
        <v>181</v>
      </c>
      <c r="C34" s="95">
        <v>70050</v>
      </c>
      <c r="D34" s="95">
        <v>106100</v>
      </c>
      <c r="E34" s="91">
        <f t="shared" si="0"/>
        <v>151.46324054246966</v>
      </c>
    </row>
    <row r="35" spans="1:5" ht="25.5" customHeight="1">
      <c r="A35" s="93" t="s">
        <v>159</v>
      </c>
      <c r="B35" s="94" t="s">
        <v>182</v>
      </c>
      <c r="C35" s="95">
        <v>1000</v>
      </c>
      <c r="D35" s="95">
        <v>1000</v>
      </c>
      <c r="E35" s="91">
        <f t="shared" si="0"/>
        <v>100</v>
      </c>
    </row>
    <row r="36" spans="1:5" s="92" customFormat="1" ht="37.5" customHeight="1">
      <c r="A36" s="89" t="s">
        <v>183</v>
      </c>
      <c r="B36" s="89" t="s">
        <v>184</v>
      </c>
      <c r="C36" s="90">
        <f>SUM(C37:C40)</f>
        <v>15760555.65</v>
      </c>
      <c r="D36" s="90">
        <f>SUM(D37:D40)</f>
        <v>17330847</v>
      </c>
      <c r="E36" s="91">
        <f t="shared" si="0"/>
        <v>109.96342632120333</v>
      </c>
    </row>
    <row r="37" spans="1:5" ht="36" customHeight="1">
      <c r="A37" s="93" t="s">
        <v>149</v>
      </c>
      <c r="B37" s="94" t="s">
        <v>185</v>
      </c>
      <c r="C37" s="95">
        <v>10868871.89</v>
      </c>
      <c r="D37" s="95">
        <v>10204163</v>
      </c>
      <c r="E37" s="91">
        <f t="shared" si="0"/>
        <v>93.88428811446778</v>
      </c>
    </row>
    <row r="38" spans="1:5" ht="28.5" customHeight="1">
      <c r="A38" s="93" t="s">
        <v>151</v>
      </c>
      <c r="B38" s="94" t="s">
        <v>186</v>
      </c>
      <c r="C38" s="95">
        <v>3353683.76</v>
      </c>
      <c r="D38" s="95">
        <v>5599684</v>
      </c>
      <c r="E38" s="91">
        <f t="shared" si="0"/>
        <v>166.9711398190985</v>
      </c>
    </row>
    <row r="39" spans="1:5" ht="48">
      <c r="A39" s="93" t="s">
        <v>153</v>
      </c>
      <c r="B39" s="94" t="s">
        <v>187</v>
      </c>
      <c r="C39" s="95">
        <v>13000</v>
      </c>
      <c r="D39" s="95">
        <v>13000</v>
      </c>
      <c r="E39" s="91">
        <f t="shared" si="0"/>
        <v>100</v>
      </c>
    </row>
    <row r="40" spans="1:5" ht="54" customHeight="1">
      <c r="A40" s="93" t="s">
        <v>155</v>
      </c>
      <c r="B40" s="94" t="s">
        <v>188</v>
      </c>
      <c r="C40" s="95">
        <v>1525000</v>
      </c>
      <c r="D40" s="95">
        <v>1514000</v>
      </c>
      <c r="E40" s="91">
        <f t="shared" si="0"/>
        <v>99.27868852459017</v>
      </c>
    </row>
    <row r="41" spans="1:5" s="92" customFormat="1" ht="41.25" customHeight="1">
      <c r="A41" s="89" t="s">
        <v>189</v>
      </c>
      <c r="B41" s="89" t="s">
        <v>190</v>
      </c>
      <c r="C41" s="90">
        <f>SUM(C42)</f>
        <v>29249794</v>
      </c>
      <c r="D41" s="90">
        <f>SUM(D42)</f>
        <v>30358903</v>
      </c>
      <c r="E41" s="91">
        <f t="shared" si="0"/>
        <v>103.79185234603703</v>
      </c>
    </row>
    <row r="42" spans="1:5" ht="40.5" customHeight="1">
      <c r="A42" s="94" t="s">
        <v>149</v>
      </c>
      <c r="B42" s="94" t="s">
        <v>191</v>
      </c>
      <c r="C42" s="95">
        <v>29249794</v>
      </c>
      <c r="D42" s="95">
        <v>30358903</v>
      </c>
      <c r="E42" s="91">
        <f t="shared" si="0"/>
        <v>103.79185234603703</v>
      </c>
    </row>
    <row r="43" spans="1:5" ht="51" customHeight="1">
      <c r="A43" s="89" t="s">
        <v>192</v>
      </c>
      <c r="B43" s="89" t="s">
        <v>193</v>
      </c>
      <c r="C43" s="90">
        <f>SUM(C44)</f>
        <v>15808768</v>
      </c>
      <c r="D43" s="90">
        <f>SUM(D44)</f>
        <v>16322570</v>
      </c>
      <c r="E43" s="91">
        <f t="shared" si="0"/>
        <v>103.25010778828559</v>
      </c>
    </row>
    <row r="44" spans="1:6" s="102" customFormat="1" ht="35.25" customHeight="1">
      <c r="A44" s="98" t="s">
        <v>149</v>
      </c>
      <c r="B44" s="99" t="s">
        <v>194</v>
      </c>
      <c r="C44" s="100">
        <v>15808768</v>
      </c>
      <c r="D44" s="100">
        <v>16322570</v>
      </c>
      <c r="E44" s="91">
        <f t="shared" si="0"/>
        <v>103.25010778828559</v>
      </c>
      <c r="F44" s="101"/>
    </row>
    <row r="45" spans="1:6" ht="27" customHeight="1">
      <c r="A45" s="103"/>
      <c r="B45" s="103"/>
      <c r="C45" s="104"/>
      <c r="D45" s="104"/>
      <c r="E45" s="105"/>
      <c r="F45" s="106"/>
    </row>
    <row r="46" spans="1:6" ht="27" customHeight="1">
      <c r="A46" s="103"/>
      <c r="B46" s="103"/>
      <c r="C46" s="104"/>
      <c r="D46" s="104"/>
      <c r="E46" s="105"/>
      <c r="F46" s="106"/>
    </row>
    <row r="47" spans="1:6" ht="27" customHeight="1">
      <c r="A47" s="103"/>
      <c r="B47" s="103"/>
      <c r="C47" s="104"/>
      <c r="D47" s="104"/>
      <c r="E47" s="105"/>
      <c r="F47" s="106"/>
    </row>
    <row r="48" spans="1:6" ht="27" customHeight="1">
      <c r="A48" s="103"/>
      <c r="B48" s="103"/>
      <c r="C48" s="104"/>
      <c r="D48" s="104"/>
      <c r="E48" s="105"/>
      <c r="F48" s="106"/>
    </row>
    <row r="49" spans="1:6" ht="27" customHeight="1">
      <c r="A49" s="103"/>
      <c r="B49" s="103"/>
      <c r="C49" s="104"/>
      <c r="D49" s="104"/>
      <c r="E49" s="105"/>
      <c r="F49" s="106"/>
    </row>
    <row r="50" spans="1:6" ht="27" customHeight="1">
      <c r="A50" s="103"/>
      <c r="B50" s="103"/>
      <c r="C50" s="104"/>
      <c r="D50" s="104"/>
      <c r="E50" s="105"/>
      <c r="F50" s="106"/>
    </row>
    <row r="51" spans="1:6" ht="27" customHeight="1">
      <c r="A51" s="103"/>
      <c r="B51" s="103"/>
      <c r="C51" s="104"/>
      <c r="D51" s="104"/>
      <c r="E51" s="105"/>
      <c r="F51" s="106"/>
    </row>
    <row r="52" spans="1:6" ht="27" customHeight="1">
      <c r="A52" s="103"/>
      <c r="B52" s="103"/>
      <c r="C52" s="104"/>
      <c r="D52" s="104"/>
      <c r="E52" s="105"/>
      <c r="F52" s="106"/>
    </row>
    <row r="53" spans="1:6" ht="27" customHeight="1">
      <c r="A53" s="103"/>
      <c r="B53" s="103"/>
      <c r="C53" s="104"/>
      <c r="D53" s="104"/>
      <c r="E53" s="105"/>
      <c r="F53" s="106"/>
    </row>
    <row r="54" spans="1:6" ht="27" customHeight="1">
      <c r="A54" s="103"/>
      <c r="B54" s="103"/>
      <c r="C54" s="104"/>
      <c r="D54" s="104"/>
      <c r="E54" s="105"/>
      <c r="F54" s="106"/>
    </row>
    <row r="55" spans="1:6" ht="27" customHeight="1">
      <c r="A55" s="103"/>
      <c r="B55" s="103"/>
      <c r="C55" s="104"/>
      <c r="D55" s="104"/>
      <c r="E55" s="105"/>
      <c r="F55" s="106"/>
    </row>
    <row r="56" spans="1:6" ht="27" customHeight="1">
      <c r="A56" s="103"/>
      <c r="B56" s="103"/>
      <c r="C56" s="104"/>
      <c r="D56" s="104"/>
      <c r="E56" s="105"/>
      <c r="F56" s="106"/>
    </row>
    <row r="57" spans="1:6" ht="27" customHeight="1">
      <c r="A57" s="103"/>
      <c r="B57" s="103"/>
      <c r="C57" s="104"/>
      <c r="D57" s="104"/>
      <c r="E57" s="105"/>
      <c r="F57" s="106"/>
    </row>
    <row r="58" spans="1:6" ht="27" customHeight="1">
      <c r="A58" s="103"/>
      <c r="B58" s="103"/>
      <c r="C58" s="104"/>
      <c r="D58" s="104"/>
      <c r="E58" s="105"/>
      <c r="F58" s="106"/>
    </row>
    <row r="59" spans="1:6" ht="27" customHeight="1">
      <c r="A59" s="103"/>
      <c r="B59" s="103"/>
      <c r="C59" s="104"/>
      <c r="D59" s="104"/>
      <c r="E59" s="105"/>
      <c r="F59" s="106"/>
    </row>
    <row r="60" spans="1:6" ht="27" customHeight="1">
      <c r="A60" s="103"/>
      <c r="B60" s="103"/>
      <c r="C60" s="104"/>
      <c r="D60" s="104"/>
      <c r="E60" s="105"/>
      <c r="F60" s="106"/>
    </row>
    <row r="61" spans="1:6" ht="27" customHeight="1">
      <c r="A61" s="103"/>
      <c r="B61" s="103"/>
      <c r="C61" s="104"/>
      <c r="D61" s="104"/>
      <c r="E61" s="105"/>
      <c r="F61" s="106"/>
    </row>
    <row r="62" spans="1:6" ht="27" customHeight="1">
      <c r="A62" s="103"/>
      <c r="B62" s="103"/>
      <c r="C62" s="104"/>
      <c r="D62" s="104"/>
      <c r="E62" s="105"/>
      <c r="F62" s="106"/>
    </row>
    <row r="63" spans="1:6" ht="27" customHeight="1">
      <c r="A63" s="103"/>
      <c r="B63" s="71" t="s">
        <v>195</v>
      </c>
      <c r="C63" s="104"/>
      <c r="D63" s="104"/>
      <c r="E63" s="105"/>
      <c r="F63" s="106"/>
    </row>
    <row r="64" spans="1:6" ht="27" customHeight="1">
      <c r="A64" s="103"/>
      <c r="B64" s="103" t="s">
        <v>196</v>
      </c>
      <c r="C64" s="104"/>
      <c r="D64" s="74"/>
      <c r="E64" s="105"/>
      <c r="F64" s="106"/>
    </row>
    <row r="65" spans="1:6" ht="27" customHeight="1">
      <c r="A65" s="75" t="s">
        <v>141</v>
      </c>
      <c r="B65" s="75" t="s">
        <v>7</v>
      </c>
      <c r="C65" s="76" t="s">
        <v>142</v>
      </c>
      <c r="D65" s="76" t="s">
        <v>143</v>
      </c>
      <c r="E65" s="77" t="s">
        <v>144</v>
      </c>
      <c r="F65" s="106"/>
    </row>
    <row r="66" spans="1:6" s="111" customFormat="1" ht="30" customHeight="1">
      <c r="A66" s="107" t="s">
        <v>146</v>
      </c>
      <c r="B66" s="107" t="s">
        <v>197</v>
      </c>
      <c r="C66" s="108">
        <f>SUM(C68,C74)</f>
        <v>164799988.65</v>
      </c>
      <c r="D66" s="108">
        <f>SUM(D68,D74)</f>
        <v>175687449</v>
      </c>
      <c r="E66" s="109">
        <f>D66/C66*100</f>
        <v>106.60646911397708</v>
      </c>
      <c r="F66" s="110"/>
    </row>
    <row r="67" spans="1:5" ht="15.75">
      <c r="A67" s="94"/>
      <c r="B67" s="94" t="s">
        <v>198</v>
      </c>
      <c r="C67" s="112"/>
      <c r="D67" s="112"/>
      <c r="E67" s="109"/>
    </row>
    <row r="68" spans="1:6" s="116" customFormat="1" ht="27.75" customHeight="1">
      <c r="A68" s="113" t="s">
        <v>199</v>
      </c>
      <c r="B68" s="113" t="s">
        <v>200</v>
      </c>
      <c r="C68" s="114">
        <f>SUM(C70:C73)</f>
        <v>23288437</v>
      </c>
      <c r="D68" s="114">
        <f>SUM(D70:D73)</f>
        <v>29418168</v>
      </c>
      <c r="E68" s="109">
        <f>D68/C68*100</f>
        <v>126.32092054954138</v>
      </c>
      <c r="F68" s="115"/>
    </row>
    <row r="69" spans="1:5" ht="15.75">
      <c r="A69" s="94"/>
      <c r="B69" s="94" t="s">
        <v>201</v>
      </c>
      <c r="C69" s="112"/>
      <c r="D69" s="112"/>
      <c r="E69" s="109"/>
    </row>
    <row r="70" spans="1:6" ht="29.25" customHeight="1">
      <c r="A70" s="94" t="s">
        <v>149</v>
      </c>
      <c r="B70" s="94" t="s">
        <v>202</v>
      </c>
      <c r="C70" s="95">
        <v>22747520</v>
      </c>
      <c r="D70" s="95">
        <v>25766121</v>
      </c>
      <c r="E70" s="109">
        <f>D70/C70*100</f>
        <v>113.27002240244211</v>
      </c>
      <c r="F70" s="106"/>
    </row>
    <row r="71" spans="1:6" ht="29.25" customHeight="1">
      <c r="A71" s="94" t="s">
        <v>151</v>
      </c>
      <c r="B71" s="94" t="s">
        <v>203</v>
      </c>
      <c r="C71" s="95">
        <v>254000</v>
      </c>
      <c r="D71" s="95">
        <v>287000</v>
      </c>
      <c r="E71" s="109">
        <f>D71/C71*100</f>
        <v>112.99212598425197</v>
      </c>
      <c r="F71" s="106"/>
    </row>
    <row r="72" spans="1:6" ht="29.25" customHeight="1">
      <c r="A72" s="94" t="s">
        <v>153</v>
      </c>
      <c r="B72" s="94" t="s">
        <v>204</v>
      </c>
      <c r="C72" s="95">
        <v>286917</v>
      </c>
      <c r="D72" s="95">
        <v>2965047</v>
      </c>
      <c r="E72" s="109">
        <f>D72/C72*100</f>
        <v>1033.4162841518628</v>
      </c>
      <c r="F72" s="106"/>
    </row>
    <row r="73" spans="1:6" ht="29.25" customHeight="1">
      <c r="A73" s="94" t="s">
        <v>155</v>
      </c>
      <c r="B73" s="94" t="s">
        <v>205</v>
      </c>
      <c r="C73" s="95">
        <v>0</v>
      </c>
      <c r="D73" s="95">
        <v>400000</v>
      </c>
      <c r="E73" s="117" t="s">
        <v>56</v>
      </c>
      <c r="F73" s="106"/>
    </row>
    <row r="74" spans="1:6" s="116" customFormat="1" ht="27" customHeight="1">
      <c r="A74" s="113" t="s">
        <v>206</v>
      </c>
      <c r="B74" s="113" t="s">
        <v>207</v>
      </c>
      <c r="C74" s="114">
        <f>SUM(C76:C80)</f>
        <v>141511551.65</v>
      </c>
      <c r="D74" s="114">
        <f>SUM(D76:D80)</f>
        <v>146269281</v>
      </c>
      <c r="E74" s="109">
        <f>D74/C74*100</f>
        <v>103.36207842718541</v>
      </c>
      <c r="F74" s="115"/>
    </row>
    <row r="75" spans="1:5" ht="15.75">
      <c r="A75" s="94"/>
      <c r="B75" s="94" t="s">
        <v>198</v>
      </c>
      <c r="C75" s="112"/>
      <c r="D75" s="112"/>
      <c r="E75" s="109"/>
    </row>
    <row r="76" spans="1:6" ht="30.75" customHeight="1">
      <c r="A76" s="94" t="s">
        <v>149</v>
      </c>
      <c r="B76" s="94" t="s">
        <v>208</v>
      </c>
      <c r="C76" s="95">
        <v>59399998.94</v>
      </c>
      <c r="D76" s="95">
        <v>60559871</v>
      </c>
      <c r="E76" s="109">
        <f aca="true" t="shared" si="1" ref="E76:E82">D76/C76*100</f>
        <v>101.95264660050178</v>
      </c>
      <c r="F76" s="106"/>
    </row>
    <row r="77" spans="1:6" ht="30.75" customHeight="1">
      <c r="A77" s="94" t="s">
        <v>151</v>
      </c>
      <c r="B77" s="94" t="s">
        <v>209</v>
      </c>
      <c r="C77" s="95">
        <v>44651401.95</v>
      </c>
      <c r="D77" s="95">
        <v>48115082</v>
      </c>
      <c r="E77" s="109">
        <f t="shared" si="1"/>
        <v>107.75715856330463</v>
      </c>
      <c r="F77" s="106"/>
    </row>
    <row r="78" spans="1:6" ht="30.75" customHeight="1">
      <c r="A78" s="94" t="s">
        <v>153</v>
      </c>
      <c r="B78" s="94" t="s">
        <v>210</v>
      </c>
      <c r="C78" s="95">
        <v>16364730.76</v>
      </c>
      <c r="D78" s="95">
        <v>18131454</v>
      </c>
      <c r="E78" s="109">
        <f t="shared" si="1"/>
        <v>110.79591999349215</v>
      </c>
      <c r="F78" s="106"/>
    </row>
    <row r="79" spans="1:6" ht="30.75" customHeight="1">
      <c r="A79" s="94" t="s">
        <v>155</v>
      </c>
      <c r="B79" s="94" t="s">
        <v>211</v>
      </c>
      <c r="C79" s="95">
        <v>16596120</v>
      </c>
      <c r="D79" s="95">
        <v>15936474</v>
      </c>
      <c r="E79" s="109">
        <f t="shared" si="1"/>
        <v>96.02529988937172</v>
      </c>
      <c r="F79" s="106"/>
    </row>
    <row r="80" spans="1:6" ht="30.75" customHeight="1">
      <c r="A80" s="94" t="s">
        <v>157</v>
      </c>
      <c r="B80" s="94" t="s">
        <v>212</v>
      </c>
      <c r="C80" s="95">
        <v>4499300</v>
      </c>
      <c r="D80" s="95">
        <v>3526400</v>
      </c>
      <c r="E80" s="109">
        <f t="shared" si="1"/>
        <v>78.37663636565688</v>
      </c>
      <c r="F80" s="106"/>
    </row>
    <row r="81" spans="1:6" ht="25.5" customHeight="1">
      <c r="A81" s="94" t="s">
        <v>183</v>
      </c>
      <c r="B81" s="94" t="s">
        <v>213</v>
      </c>
      <c r="C81" s="118">
        <v>9784500</v>
      </c>
      <c r="D81" s="118">
        <v>0</v>
      </c>
      <c r="E81" s="109">
        <f t="shared" si="1"/>
        <v>0</v>
      </c>
      <c r="F81" s="106"/>
    </row>
    <row r="82" spans="1:6" ht="25.5" customHeight="1">
      <c r="A82" s="94" t="s">
        <v>189</v>
      </c>
      <c r="B82" s="94" t="s">
        <v>214</v>
      </c>
      <c r="C82" s="95">
        <v>-9784500</v>
      </c>
      <c r="D82" s="95">
        <v>0</v>
      </c>
      <c r="E82" s="109">
        <f t="shared" si="1"/>
        <v>0</v>
      </c>
      <c r="F82" s="106"/>
    </row>
    <row r="83" spans="1:6" s="111" customFormat="1" ht="15.75">
      <c r="A83" s="107" t="s">
        <v>192</v>
      </c>
      <c r="B83" s="107" t="s">
        <v>215</v>
      </c>
      <c r="C83" s="108">
        <f>SUM(C85)</f>
        <v>0</v>
      </c>
      <c r="D83" s="108">
        <f>SUM(D85)</f>
        <v>8856334</v>
      </c>
      <c r="E83" s="117" t="s">
        <v>56</v>
      </c>
      <c r="F83" s="110"/>
    </row>
    <row r="84" spans="1:5" ht="15.75">
      <c r="A84" s="94"/>
      <c r="B84" s="94" t="s">
        <v>198</v>
      </c>
      <c r="C84" s="112"/>
      <c r="D84" s="112"/>
      <c r="E84" s="109"/>
    </row>
    <row r="85" spans="1:6" ht="24.75" customHeight="1">
      <c r="A85" s="94" t="s">
        <v>149</v>
      </c>
      <c r="B85" s="94" t="s">
        <v>216</v>
      </c>
      <c r="C85" s="95">
        <v>0</v>
      </c>
      <c r="D85" s="118">
        <v>8856334</v>
      </c>
      <c r="E85" s="117" t="s">
        <v>56</v>
      </c>
      <c r="F85" s="106"/>
    </row>
    <row r="86" spans="1:6" s="111" customFormat="1" ht="15.75">
      <c r="A86" s="107" t="s">
        <v>217</v>
      </c>
      <c r="B86" s="107" t="s">
        <v>218</v>
      </c>
      <c r="C86" s="108">
        <f>SUM(C88)</f>
        <v>9784500</v>
      </c>
      <c r="D86" s="108">
        <f>SUM(D88)</f>
        <v>8856334</v>
      </c>
      <c r="E86" s="109">
        <f>D86/C86*100</f>
        <v>90.51391486534826</v>
      </c>
      <c r="F86" s="110"/>
    </row>
    <row r="87" spans="1:5" ht="15.75">
      <c r="A87" s="94"/>
      <c r="B87" s="94" t="s">
        <v>198</v>
      </c>
      <c r="C87" s="112"/>
      <c r="D87" s="112"/>
      <c r="E87" s="109"/>
    </row>
    <row r="88" spans="1:6" ht="21.75" customHeight="1">
      <c r="A88" s="94" t="s">
        <v>149</v>
      </c>
      <c r="B88" s="94" t="s">
        <v>219</v>
      </c>
      <c r="C88" s="95">
        <v>9784500</v>
      </c>
      <c r="D88" s="95">
        <v>8856334</v>
      </c>
      <c r="E88" s="109">
        <f>D88/C88*100</f>
        <v>90.51391486534826</v>
      </c>
      <c r="F88" s="106"/>
    </row>
    <row r="89" spans="3:5" ht="15.75">
      <c r="C89" s="119"/>
      <c r="D89" s="119"/>
      <c r="E89" s="120"/>
    </row>
    <row r="90" spans="3:5" ht="15.75">
      <c r="C90" s="119"/>
      <c r="D90" s="119"/>
      <c r="E90" s="120"/>
    </row>
    <row r="91" spans="3:5" ht="15.75">
      <c r="C91" s="119"/>
      <c r="D91" s="119"/>
      <c r="E91" s="120"/>
    </row>
    <row r="92" spans="3:5" ht="15.75">
      <c r="C92" s="119"/>
      <c r="D92" s="119"/>
      <c r="E92" s="120"/>
    </row>
    <row r="93" spans="3:5" ht="15.75">
      <c r="C93" s="119"/>
      <c r="D93" s="119"/>
      <c r="E93" s="120"/>
    </row>
    <row r="94" spans="3:5" ht="15.75">
      <c r="C94" s="119"/>
      <c r="D94" s="119"/>
      <c r="E94" s="120"/>
    </row>
    <row r="95" spans="3:5" ht="15.75">
      <c r="C95" s="119"/>
      <c r="D95" s="119"/>
      <c r="E95" s="120"/>
    </row>
    <row r="96" spans="3:5" ht="15.75">
      <c r="C96" s="119"/>
      <c r="D96" s="119"/>
      <c r="E96" s="120"/>
    </row>
    <row r="97" spans="3:5" ht="15.75">
      <c r="C97" s="119"/>
      <c r="D97" s="119"/>
      <c r="E97" s="120"/>
    </row>
    <row r="98" spans="3:5" ht="15.75">
      <c r="C98" s="119"/>
      <c r="D98" s="119"/>
      <c r="E98" s="120"/>
    </row>
    <row r="99" spans="3:5" ht="15.75">
      <c r="C99" s="119"/>
      <c r="D99" s="119"/>
      <c r="E99" s="120"/>
    </row>
    <row r="100" spans="3:5" ht="15.75">
      <c r="C100" s="119"/>
      <c r="D100" s="119"/>
      <c r="E100" s="120"/>
    </row>
    <row r="101" spans="3:5" ht="15.75">
      <c r="C101" s="119"/>
      <c r="D101" s="119"/>
      <c r="E101" s="120"/>
    </row>
    <row r="102" spans="3:5" ht="15.75">
      <c r="C102" s="119"/>
      <c r="D102" s="119"/>
      <c r="E102" s="120"/>
    </row>
    <row r="103" spans="3:5" ht="15.75">
      <c r="C103" s="119"/>
      <c r="D103" s="119"/>
      <c r="E103" s="120"/>
    </row>
    <row r="104" spans="3:5" ht="15.75">
      <c r="C104" s="119"/>
      <c r="D104" s="119"/>
      <c r="E104" s="120"/>
    </row>
    <row r="105" spans="3:5" ht="15.75">
      <c r="C105" s="119"/>
      <c r="D105" s="119"/>
      <c r="E105" s="120"/>
    </row>
    <row r="106" spans="3:5" ht="15.75">
      <c r="C106" s="119"/>
      <c r="D106" s="119"/>
      <c r="E106" s="120"/>
    </row>
    <row r="107" spans="3:5" ht="15.75">
      <c r="C107" s="119"/>
      <c r="D107" s="119"/>
      <c r="E107" s="120"/>
    </row>
    <row r="108" spans="3:5" ht="15.75">
      <c r="C108" s="119"/>
      <c r="D108" s="119"/>
      <c r="E108" s="120"/>
    </row>
    <row r="109" spans="3:5" ht="15.75">
      <c r="C109" s="119"/>
      <c r="D109" s="119"/>
      <c r="E109" s="120"/>
    </row>
    <row r="110" spans="3:5" ht="15.75">
      <c r="C110" s="119"/>
      <c r="D110" s="119"/>
      <c r="E110" s="120"/>
    </row>
    <row r="111" spans="3:5" ht="15.75">
      <c r="C111" s="119"/>
      <c r="D111" s="119"/>
      <c r="E111" s="120"/>
    </row>
    <row r="112" spans="3:5" ht="15.75">
      <c r="C112" s="119"/>
      <c r="D112" s="119"/>
      <c r="E112" s="120"/>
    </row>
    <row r="113" spans="3:5" ht="15.75">
      <c r="C113" s="119"/>
      <c r="D113" s="119"/>
      <c r="E113" s="120"/>
    </row>
    <row r="114" spans="3:5" ht="15.75">
      <c r="C114" s="119"/>
      <c r="D114" s="119"/>
      <c r="E114" s="120"/>
    </row>
    <row r="115" spans="3:5" ht="15.75">
      <c r="C115" s="119"/>
      <c r="D115" s="119"/>
      <c r="E115" s="120"/>
    </row>
    <row r="116" spans="3:5" ht="15.75">
      <c r="C116" s="119"/>
      <c r="D116" s="119"/>
      <c r="E116" s="120"/>
    </row>
    <row r="117" spans="3:5" ht="15.75">
      <c r="C117" s="119"/>
      <c r="D117" s="119"/>
      <c r="E117" s="120"/>
    </row>
    <row r="118" spans="3:5" ht="15.75">
      <c r="C118" s="119"/>
      <c r="D118" s="119"/>
      <c r="E118" s="120"/>
    </row>
    <row r="119" spans="3:5" ht="15.75">
      <c r="C119" s="119"/>
      <c r="D119" s="119"/>
      <c r="E119" s="120"/>
    </row>
    <row r="120" spans="3:5" ht="15.75">
      <c r="C120" s="119"/>
      <c r="D120" s="119"/>
      <c r="E120" s="120"/>
    </row>
    <row r="121" spans="3:5" ht="15.75">
      <c r="C121" s="119"/>
      <c r="D121" s="119"/>
      <c r="E121" s="120"/>
    </row>
    <row r="122" spans="3:5" ht="15.75">
      <c r="C122" s="119"/>
      <c r="D122" s="119"/>
      <c r="E122" s="120"/>
    </row>
    <row r="123" spans="3:5" ht="15.75">
      <c r="C123" s="119"/>
      <c r="D123" s="119"/>
      <c r="E123" s="120"/>
    </row>
    <row r="124" spans="3:5" ht="15.75">
      <c r="C124" s="119"/>
      <c r="D124" s="119"/>
      <c r="E124" s="120"/>
    </row>
    <row r="125" spans="3:5" ht="15.75">
      <c r="C125" s="119"/>
      <c r="D125" s="119"/>
      <c r="E125" s="120"/>
    </row>
    <row r="126" spans="3:5" ht="15.75">
      <c r="C126" s="119"/>
      <c r="D126" s="119"/>
      <c r="E126" s="120"/>
    </row>
    <row r="127" spans="3:5" ht="15.75">
      <c r="C127" s="119"/>
      <c r="D127" s="119"/>
      <c r="E127" s="120"/>
    </row>
    <row r="128" spans="3:5" ht="15.75">
      <c r="C128" s="119"/>
      <c r="D128" s="119"/>
      <c r="E128" s="120"/>
    </row>
    <row r="129" spans="3:5" ht="15.75">
      <c r="C129" s="119"/>
      <c r="D129" s="119"/>
      <c r="E129" s="120"/>
    </row>
    <row r="130" spans="3:5" ht="15.75">
      <c r="C130" s="119"/>
      <c r="D130" s="119"/>
      <c r="E130" s="120"/>
    </row>
    <row r="131" spans="3:5" ht="15.75">
      <c r="C131" s="119"/>
      <c r="D131" s="119"/>
      <c r="E131" s="120"/>
    </row>
    <row r="132" spans="3:5" ht="15.75">
      <c r="C132" s="119"/>
      <c r="D132" s="119"/>
      <c r="E132" s="120"/>
    </row>
    <row r="133" spans="3:5" ht="15.75">
      <c r="C133" s="119"/>
      <c r="D133" s="119"/>
      <c r="E133" s="120"/>
    </row>
    <row r="134" spans="3:5" ht="15.75">
      <c r="C134" s="119"/>
      <c r="D134" s="119"/>
      <c r="E134" s="120"/>
    </row>
    <row r="135" spans="3:5" ht="15.75">
      <c r="C135" s="119"/>
      <c r="D135" s="119"/>
      <c r="E135" s="120"/>
    </row>
    <row r="136" spans="3:5" ht="15.75">
      <c r="C136" s="119"/>
      <c r="D136" s="119"/>
      <c r="E136" s="120"/>
    </row>
    <row r="137" spans="3:5" ht="15.75">
      <c r="C137" s="119"/>
      <c r="D137" s="119"/>
      <c r="E137" s="120"/>
    </row>
    <row r="138" spans="3:5" ht="15.75">
      <c r="C138" s="119"/>
      <c r="D138" s="119"/>
      <c r="E138" s="120"/>
    </row>
    <row r="139" spans="3:5" ht="15.75">
      <c r="C139" s="119"/>
      <c r="D139" s="119"/>
      <c r="E139" s="120"/>
    </row>
    <row r="140" spans="3:5" ht="15.75">
      <c r="C140" s="119"/>
      <c r="D140" s="119"/>
      <c r="E140" s="120"/>
    </row>
    <row r="141" spans="3:5" ht="15.75">
      <c r="C141" s="119"/>
      <c r="D141" s="119"/>
      <c r="E141" s="120"/>
    </row>
    <row r="142" spans="3:5" ht="15.75">
      <c r="C142" s="119"/>
      <c r="D142" s="119"/>
      <c r="E142" s="120"/>
    </row>
    <row r="143" spans="3:5" ht="15.75">
      <c r="C143" s="119"/>
      <c r="D143" s="119"/>
      <c r="E143" s="120"/>
    </row>
    <row r="144" spans="3:5" ht="15.75">
      <c r="C144" s="119"/>
      <c r="D144" s="119"/>
      <c r="E144" s="120"/>
    </row>
    <row r="145" spans="3:5" ht="15.75">
      <c r="C145" s="119"/>
      <c r="D145" s="119"/>
      <c r="E145" s="120"/>
    </row>
    <row r="146" spans="3:5" ht="15.75">
      <c r="C146" s="119"/>
      <c r="D146" s="119"/>
      <c r="E146" s="120"/>
    </row>
    <row r="147" spans="3:5" ht="15.75">
      <c r="C147" s="119"/>
      <c r="D147" s="119"/>
      <c r="E147" s="120"/>
    </row>
    <row r="148" spans="3:5" ht="15.75">
      <c r="C148" s="119"/>
      <c r="D148" s="119"/>
      <c r="E148" s="120"/>
    </row>
    <row r="149" spans="3:5" ht="15.75">
      <c r="C149" s="119"/>
      <c r="D149" s="119"/>
      <c r="E149" s="120"/>
    </row>
    <row r="150" spans="3:5" ht="15.75">
      <c r="C150" s="119"/>
      <c r="D150" s="119"/>
      <c r="E150" s="120"/>
    </row>
    <row r="151" spans="3:5" ht="15.75">
      <c r="C151" s="119"/>
      <c r="D151" s="119"/>
      <c r="E151" s="120"/>
    </row>
    <row r="152" spans="3:5" ht="15.75">
      <c r="C152" s="119"/>
      <c r="D152" s="119"/>
      <c r="E152" s="120"/>
    </row>
    <row r="153" spans="3:5" ht="15.75">
      <c r="C153" s="119"/>
      <c r="D153" s="119"/>
      <c r="E153" s="120"/>
    </row>
    <row r="154" spans="3:5" ht="15.75">
      <c r="C154" s="119"/>
      <c r="D154" s="119"/>
      <c r="E154" s="120"/>
    </row>
    <row r="155" spans="3:5" ht="15.75">
      <c r="C155" s="119"/>
      <c r="D155" s="119"/>
      <c r="E155" s="120"/>
    </row>
    <row r="156" spans="3:5" ht="15.75">
      <c r="C156" s="119"/>
      <c r="D156" s="119"/>
      <c r="E156" s="120"/>
    </row>
    <row r="157" spans="3:5" ht="15.75">
      <c r="C157" s="119"/>
      <c r="D157" s="119"/>
      <c r="E157" s="120"/>
    </row>
    <row r="158" spans="3:5" ht="15.75">
      <c r="C158" s="119"/>
      <c r="D158" s="119"/>
      <c r="E158" s="120"/>
    </row>
    <row r="159" spans="3:5" ht="15.75">
      <c r="C159" s="119"/>
      <c r="D159" s="119"/>
      <c r="E159" s="120"/>
    </row>
    <row r="160" spans="3:5" ht="15.75">
      <c r="C160" s="119"/>
      <c r="D160" s="119"/>
      <c r="E160" s="120"/>
    </row>
    <row r="161" spans="3:5" ht="15.75">
      <c r="C161" s="119"/>
      <c r="D161" s="119"/>
      <c r="E161" s="120"/>
    </row>
    <row r="162" spans="3:5" ht="15.75">
      <c r="C162" s="119"/>
      <c r="D162" s="119"/>
      <c r="E162" s="120"/>
    </row>
    <row r="163" spans="3:5" ht="15.75">
      <c r="C163" s="119"/>
      <c r="D163" s="119"/>
      <c r="E163" s="120"/>
    </row>
    <row r="164" spans="3:5" ht="15.75">
      <c r="C164" s="119"/>
      <c r="D164" s="119"/>
      <c r="E164" s="120"/>
    </row>
    <row r="165" spans="3:5" ht="15.75">
      <c r="C165" s="119"/>
      <c r="D165" s="119"/>
      <c r="E165" s="120"/>
    </row>
    <row r="166" spans="3:5" ht="15.75">
      <c r="C166" s="119"/>
      <c r="D166" s="119"/>
      <c r="E166" s="120"/>
    </row>
    <row r="167" spans="3:5" ht="15.75">
      <c r="C167" s="119"/>
      <c r="D167" s="119"/>
      <c r="E167" s="120"/>
    </row>
    <row r="168" spans="3:5" ht="15.75">
      <c r="C168" s="119"/>
      <c r="D168" s="119"/>
      <c r="E168" s="120"/>
    </row>
    <row r="169" spans="3:5" ht="15.75">
      <c r="C169" s="119"/>
      <c r="D169" s="119"/>
      <c r="E169" s="120"/>
    </row>
    <row r="170" spans="3:5" ht="15.75">
      <c r="C170" s="119"/>
      <c r="D170" s="119"/>
      <c r="E170" s="120"/>
    </row>
    <row r="171" spans="3:5" ht="15.75">
      <c r="C171" s="119"/>
      <c r="D171" s="119"/>
      <c r="E171" s="120"/>
    </row>
    <row r="172" spans="3:5" ht="15.75">
      <c r="C172" s="119"/>
      <c r="D172" s="119"/>
      <c r="E172" s="120"/>
    </row>
    <row r="173" spans="3:5" ht="15.75">
      <c r="C173" s="119"/>
      <c r="D173" s="119"/>
      <c r="E173" s="120"/>
    </row>
    <row r="174" spans="3:5" ht="15.75">
      <c r="C174" s="119"/>
      <c r="D174" s="119"/>
      <c r="E174" s="120"/>
    </row>
    <row r="175" spans="3:5" ht="15.75">
      <c r="C175" s="119"/>
      <c r="D175" s="119"/>
      <c r="E175" s="120"/>
    </row>
    <row r="176" spans="3:5" ht="15.75">
      <c r="C176" s="119"/>
      <c r="D176" s="119"/>
      <c r="E176" s="120"/>
    </row>
    <row r="177" spans="3:5" ht="15.75">
      <c r="C177" s="119"/>
      <c r="D177" s="119"/>
      <c r="E177" s="120"/>
    </row>
    <row r="178" spans="3:5" ht="15.75">
      <c r="C178" s="119"/>
      <c r="D178" s="119"/>
      <c r="E178" s="120"/>
    </row>
    <row r="179" spans="3:5" ht="15.75">
      <c r="C179" s="119"/>
      <c r="D179" s="119"/>
      <c r="E179" s="120"/>
    </row>
    <row r="180" spans="3:5" ht="15.75">
      <c r="C180" s="119"/>
      <c r="D180" s="119"/>
      <c r="E180" s="120"/>
    </row>
    <row r="181" spans="3:5" ht="15.75">
      <c r="C181" s="119"/>
      <c r="D181" s="119"/>
      <c r="E181" s="120"/>
    </row>
    <row r="182" spans="3:5" ht="15.75">
      <c r="C182" s="119"/>
      <c r="D182" s="119"/>
      <c r="E182" s="120"/>
    </row>
    <row r="183" spans="3:5" ht="15.75">
      <c r="C183" s="119"/>
      <c r="D183" s="119"/>
      <c r="E183" s="120"/>
    </row>
    <row r="184" spans="3:5" ht="15.75">
      <c r="C184" s="119"/>
      <c r="D184" s="119"/>
      <c r="E184" s="120"/>
    </row>
    <row r="185" spans="3:5" ht="15.75">
      <c r="C185" s="119"/>
      <c r="D185" s="119"/>
      <c r="E185" s="120"/>
    </row>
    <row r="186" spans="3:5" ht="15.75">
      <c r="C186" s="119"/>
      <c r="D186" s="119"/>
      <c r="E186" s="120"/>
    </row>
    <row r="187" spans="3:5" ht="15.75">
      <c r="C187" s="119"/>
      <c r="D187" s="119"/>
      <c r="E187" s="120"/>
    </row>
    <row r="188" spans="3:5" ht="15.75">
      <c r="C188" s="119"/>
      <c r="D188" s="119"/>
      <c r="E188" s="120"/>
    </row>
    <row r="189" spans="3:5" ht="15.75">
      <c r="C189" s="119"/>
      <c r="D189" s="119"/>
      <c r="E189" s="120"/>
    </row>
    <row r="190" spans="3:5" ht="15.75">
      <c r="C190" s="119"/>
      <c r="D190" s="119"/>
      <c r="E190" s="1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19" useFirstPageNumber="1" horizontalDpi="300" verticalDpi="3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25"/>
  <sheetViews>
    <sheetView workbookViewId="0" topLeftCell="A1">
      <selection activeCell="G640" sqref="G640"/>
    </sheetView>
  </sheetViews>
  <sheetFormatPr defaultColWidth="9.140625" defaultRowHeight="12.75"/>
  <cols>
    <col min="1" max="1" width="12.28125" style="121" customWidth="1"/>
    <col min="2" max="2" width="10.28125" style="122" customWidth="1"/>
    <col min="3" max="3" width="47.421875" style="78" customWidth="1"/>
    <col min="4" max="4" width="19.28125" style="78" customWidth="1"/>
    <col min="5" max="5" width="18.28125" style="123" customWidth="1"/>
    <col min="6" max="6" width="15.28125" style="123" customWidth="1"/>
    <col min="7" max="7" width="9.57421875" style="124" customWidth="1"/>
    <col min="8" max="8" width="8.28125" style="125" customWidth="1"/>
    <col min="9" max="9" width="6.28125" style="126" customWidth="1"/>
    <col min="10" max="10" width="29.8515625" style="125" customWidth="1"/>
    <col min="11" max="16384" width="9.140625" style="125" customWidth="1"/>
  </cols>
  <sheetData>
    <row r="1" spans="1:6" ht="24">
      <c r="A1" s="127" t="s">
        <v>220</v>
      </c>
      <c r="E1"/>
      <c r="F1" s="128" t="s">
        <v>221</v>
      </c>
    </row>
    <row r="2" spans="1:7" ht="41.25" customHeight="1">
      <c r="A2" s="129" t="s">
        <v>4</v>
      </c>
      <c r="B2" s="130" t="s">
        <v>222</v>
      </c>
      <c r="C2" s="131" t="s">
        <v>223</v>
      </c>
      <c r="D2" s="131" t="s">
        <v>8</v>
      </c>
      <c r="E2" s="132" t="s">
        <v>12</v>
      </c>
      <c r="F2" s="133" t="s">
        <v>224</v>
      </c>
      <c r="G2" s="134" t="s">
        <v>225</v>
      </c>
    </row>
    <row r="3" spans="1:7" ht="15" customHeight="1">
      <c r="A3" s="79">
        <v>1</v>
      </c>
      <c r="B3" s="135">
        <v>2</v>
      </c>
      <c r="C3" s="79">
        <v>3</v>
      </c>
      <c r="D3" s="79">
        <v>4</v>
      </c>
      <c r="E3" s="136">
        <v>5</v>
      </c>
      <c r="F3" s="137">
        <v>6</v>
      </c>
      <c r="G3" s="79">
        <v>7</v>
      </c>
    </row>
    <row r="4" spans="1:9" s="141" customFormat="1" ht="25.5" customHeight="1">
      <c r="A4" s="138" t="s">
        <v>14</v>
      </c>
      <c r="B4" s="138"/>
      <c r="C4" s="139" t="s">
        <v>15</v>
      </c>
      <c r="D4" s="140">
        <f>SUM(D9,D12)</f>
        <v>1442</v>
      </c>
      <c r="E4" s="140">
        <f>SUM(E9,E12)</f>
        <v>21736.89</v>
      </c>
      <c r="F4" s="140">
        <f>SUM(F9,F12)</f>
        <v>1452</v>
      </c>
      <c r="G4" s="355">
        <f aca="true" t="shared" si="0" ref="G4:G23">F4/E4*100</f>
        <v>6.679888429301524</v>
      </c>
      <c r="I4" s="142"/>
    </row>
    <row r="5" spans="1:9" s="146" customFormat="1" ht="25.5" customHeight="1">
      <c r="A5" s="143"/>
      <c r="B5" s="143"/>
      <c r="C5" s="144" t="s">
        <v>226</v>
      </c>
      <c r="D5" s="145">
        <f>SUM(D6:D8)</f>
        <v>1442</v>
      </c>
      <c r="E5" s="145">
        <f>SUM(E6:E8)</f>
        <v>21736.89</v>
      </c>
      <c r="F5" s="145">
        <f>SUM(F6:F8)</f>
        <v>1452</v>
      </c>
      <c r="G5" s="91">
        <f t="shared" si="0"/>
        <v>6.679888429301524</v>
      </c>
      <c r="I5" s="147"/>
    </row>
    <row r="6" spans="1:9" s="146" customFormat="1" ht="25.5" customHeight="1">
      <c r="A6" s="143"/>
      <c r="B6" s="143"/>
      <c r="C6" s="148" t="s">
        <v>208</v>
      </c>
      <c r="D6" s="149">
        <f>SUM(D14)</f>
        <v>0</v>
      </c>
      <c r="E6" s="149">
        <f>SUM(E14)</f>
        <v>397.94</v>
      </c>
      <c r="F6" s="149">
        <f>SUM(F14)</f>
        <v>0</v>
      </c>
      <c r="G6" s="150">
        <f t="shared" si="0"/>
        <v>0</v>
      </c>
      <c r="I6" s="147"/>
    </row>
    <row r="7" spans="1:9" s="146" customFormat="1" ht="25.5" customHeight="1">
      <c r="A7" s="143"/>
      <c r="B7" s="143"/>
      <c r="C7" s="148" t="s">
        <v>209</v>
      </c>
      <c r="D7" s="149">
        <v>0</v>
      </c>
      <c r="E7" s="145">
        <f>SUM(E15)</f>
        <v>19896.95</v>
      </c>
      <c r="F7" s="145">
        <f>SUM(F15)</f>
        <v>0</v>
      </c>
      <c r="G7" s="91">
        <f t="shared" si="0"/>
        <v>0</v>
      </c>
      <c r="I7" s="147"/>
    </row>
    <row r="8" spans="1:9" s="146" customFormat="1" ht="25.5" customHeight="1">
      <c r="A8" s="143"/>
      <c r="B8" s="143"/>
      <c r="C8" s="148" t="s">
        <v>227</v>
      </c>
      <c r="D8" s="145">
        <f>SUM(D11)</f>
        <v>1442</v>
      </c>
      <c r="E8" s="145">
        <f>SUM(E11)</f>
        <v>1442</v>
      </c>
      <c r="F8" s="145">
        <f>SUM(F11)</f>
        <v>1452</v>
      </c>
      <c r="G8" s="91">
        <f t="shared" si="0"/>
        <v>100.69348127600554</v>
      </c>
      <c r="I8" s="147"/>
    </row>
    <row r="9" spans="1:9" s="146" customFormat="1" ht="25.5" customHeight="1">
      <c r="A9" s="143"/>
      <c r="B9" s="143" t="s">
        <v>228</v>
      </c>
      <c r="C9" s="148" t="s">
        <v>229</v>
      </c>
      <c r="D9" s="145">
        <f aca="true" t="shared" si="1" ref="D9:F10">SUM(D10)</f>
        <v>1442</v>
      </c>
      <c r="E9" s="145">
        <f t="shared" si="1"/>
        <v>1442</v>
      </c>
      <c r="F9" s="151">
        <f t="shared" si="1"/>
        <v>1452</v>
      </c>
      <c r="G9" s="109">
        <f t="shared" si="0"/>
        <v>100.69348127600554</v>
      </c>
      <c r="I9" s="147"/>
    </row>
    <row r="10" spans="1:9" s="146" customFormat="1" ht="25.5" customHeight="1">
      <c r="A10" s="143"/>
      <c r="B10" s="143"/>
      <c r="C10" s="144" t="s">
        <v>226</v>
      </c>
      <c r="D10" s="145">
        <f t="shared" si="1"/>
        <v>1442</v>
      </c>
      <c r="E10" s="145">
        <f t="shared" si="1"/>
        <v>1442</v>
      </c>
      <c r="F10" s="151">
        <f t="shared" si="1"/>
        <v>1452</v>
      </c>
      <c r="G10" s="91">
        <f t="shared" si="0"/>
        <v>100.69348127600554</v>
      </c>
      <c r="I10" s="147"/>
    </row>
    <row r="11" spans="1:9" s="146" customFormat="1" ht="25.5" customHeight="1">
      <c r="A11" s="143"/>
      <c r="B11" s="143"/>
      <c r="C11" s="148" t="s">
        <v>227</v>
      </c>
      <c r="D11" s="145">
        <v>1442</v>
      </c>
      <c r="E11" s="145">
        <v>1442</v>
      </c>
      <c r="F11" s="151">
        <v>1452</v>
      </c>
      <c r="G11" s="91">
        <f t="shared" si="0"/>
        <v>100.69348127600554</v>
      </c>
      <c r="I11" s="147"/>
    </row>
    <row r="12" spans="1:7" ht="28.5" customHeight="1">
      <c r="A12" s="143"/>
      <c r="B12" s="143" t="s">
        <v>16</v>
      </c>
      <c r="C12" s="148" t="s">
        <v>17</v>
      </c>
      <c r="D12" s="149">
        <f>SUM(D13)</f>
        <v>0</v>
      </c>
      <c r="E12" s="152">
        <f>SUM(E13)</f>
        <v>20294.89</v>
      </c>
      <c r="F12" s="153">
        <f>SUM(F13)</f>
        <v>0</v>
      </c>
      <c r="G12" s="154">
        <f t="shared" si="0"/>
        <v>0</v>
      </c>
    </row>
    <row r="13" spans="1:10" ht="30.75" customHeight="1">
      <c r="A13" s="143"/>
      <c r="B13" s="143"/>
      <c r="C13" s="144" t="s">
        <v>226</v>
      </c>
      <c r="D13" s="149">
        <f>SUM(D14:D15)</f>
        <v>0</v>
      </c>
      <c r="E13" s="152">
        <f>SUM(E14:E15)</f>
        <v>20294.89</v>
      </c>
      <c r="F13" s="153">
        <f>SUM(F14:F15)</f>
        <v>0</v>
      </c>
      <c r="G13" s="155">
        <f t="shared" si="0"/>
        <v>0</v>
      </c>
      <c r="J13" s="126"/>
    </row>
    <row r="14" spans="1:10" ht="23.25" customHeight="1">
      <c r="A14" s="143"/>
      <c r="B14" s="143"/>
      <c r="C14" s="148" t="s">
        <v>208</v>
      </c>
      <c r="D14" s="149">
        <v>0</v>
      </c>
      <c r="E14" s="149">
        <v>397.94</v>
      </c>
      <c r="F14" s="153">
        <v>0</v>
      </c>
      <c r="G14" s="156">
        <f t="shared" si="0"/>
        <v>0</v>
      </c>
      <c r="J14" s="126"/>
    </row>
    <row r="15" spans="1:10" ht="23.25" customHeight="1">
      <c r="A15" s="143"/>
      <c r="B15" s="143"/>
      <c r="C15" s="148" t="s">
        <v>209</v>
      </c>
      <c r="D15" s="149">
        <v>0</v>
      </c>
      <c r="E15" s="145">
        <v>19896.95</v>
      </c>
      <c r="F15" s="145">
        <v>0</v>
      </c>
      <c r="G15" s="155">
        <f t="shared" si="0"/>
        <v>0</v>
      </c>
      <c r="J15" s="126"/>
    </row>
    <row r="16" spans="1:10" ht="23.25" customHeight="1">
      <c r="A16" s="138">
        <v>600</v>
      </c>
      <c r="B16" s="138"/>
      <c r="C16" s="139" t="s">
        <v>19</v>
      </c>
      <c r="D16" s="140">
        <f>SUM(D17,D21)</f>
        <v>24511350</v>
      </c>
      <c r="E16" s="140">
        <f>SUM(E17,E21)</f>
        <v>31246572</v>
      </c>
      <c r="F16" s="140">
        <f>SUM(F17,F21)</f>
        <v>28269547</v>
      </c>
      <c r="G16" s="356">
        <f t="shared" si="0"/>
        <v>90.47247486860319</v>
      </c>
      <c r="J16" s="126"/>
    </row>
    <row r="17" spans="1:10" ht="27.75" customHeight="1">
      <c r="A17" s="143"/>
      <c r="B17" s="143"/>
      <c r="C17" s="144" t="s">
        <v>226</v>
      </c>
      <c r="D17" s="145">
        <f>SUM(D18:D20)</f>
        <v>13997350</v>
      </c>
      <c r="E17" s="145">
        <f>SUM(E18:E20)</f>
        <v>13900221</v>
      </c>
      <c r="F17" s="151">
        <f>SUM(F18:F20)</f>
        <v>14932300</v>
      </c>
      <c r="G17" s="155">
        <f t="shared" si="0"/>
        <v>107.42491072623955</v>
      </c>
      <c r="J17" s="126"/>
    </row>
    <row r="18" spans="1:10" ht="23.25" customHeight="1">
      <c r="A18" s="143"/>
      <c r="B18" s="143"/>
      <c r="C18" s="148" t="s">
        <v>208</v>
      </c>
      <c r="D18" s="145">
        <f aca="true" t="shared" si="2" ref="D18:F20">SUM(D27,D47)</f>
        <v>22750</v>
      </c>
      <c r="E18" s="145">
        <f t="shared" si="2"/>
        <v>24850</v>
      </c>
      <c r="F18" s="151">
        <f t="shared" si="2"/>
        <v>23600</v>
      </c>
      <c r="G18" s="157">
        <f t="shared" si="0"/>
        <v>94.96981891348088</v>
      </c>
      <c r="J18" s="126"/>
    </row>
    <row r="19" spans="1:10" ht="23.25" customHeight="1">
      <c r="A19" s="143"/>
      <c r="B19" s="143"/>
      <c r="C19" s="148" t="s">
        <v>209</v>
      </c>
      <c r="D19" s="145">
        <f t="shared" si="2"/>
        <v>13965900</v>
      </c>
      <c r="E19" s="145">
        <f t="shared" si="2"/>
        <v>13858671</v>
      </c>
      <c r="F19" s="151">
        <f t="shared" si="2"/>
        <v>14893200</v>
      </c>
      <c r="G19" s="155">
        <f t="shared" si="0"/>
        <v>107.46484998453315</v>
      </c>
      <c r="J19" s="126"/>
    </row>
    <row r="20" spans="1:10" s="158" customFormat="1" ht="23.25" customHeight="1">
      <c r="A20" s="143"/>
      <c r="B20" s="143"/>
      <c r="C20" s="148" t="s">
        <v>211</v>
      </c>
      <c r="D20" s="145">
        <f t="shared" si="2"/>
        <v>8700</v>
      </c>
      <c r="E20" s="145">
        <f t="shared" si="2"/>
        <v>16700</v>
      </c>
      <c r="F20" s="151">
        <f t="shared" si="2"/>
        <v>15500</v>
      </c>
      <c r="G20" s="155">
        <f t="shared" si="0"/>
        <v>92.81437125748504</v>
      </c>
      <c r="I20" s="159"/>
      <c r="J20" s="159"/>
    </row>
    <row r="21" spans="1:10" s="158" customFormat="1" ht="23.25" customHeight="1">
      <c r="A21" s="143"/>
      <c r="B21" s="143"/>
      <c r="C21" s="144" t="s">
        <v>230</v>
      </c>
      <c r="D21" s="145">
        <f>SUM(D22:D24)</f>
        <v>10514000</v>
      </c>
      <c r="E21" s="145">
        <f>SUM(E22:E24)</f>
        <v>17346351</v>
      </c>
      <c r="F21" s="145">
        <f>SUM(F22:F24)</f>
        <v>13337247</v>
      </c>
      <c r="G21" s="155">
        <f t="shared" si="0"/>
        <v>76.88791146910378</v>
      </c>
      <c r="I21" s="159"/>
      <c r="J21" s="159"/>
    </row>
    <row r="22" spans="1:10" s="158" customFormat="1" ht="23.25" customHeight="1">
      <c r="A22" s="143"/>
      <c r="B22" s="143"/>
      <c r="C22" s="148" t="s">
        <v>231</v>
      </c>
      <c r="D22" s="145">
        <f>SUM(D31,D51)</f>
        <v>10504000</v>
      </c>
      <c r="E22" s="145">
        <f>SUM(E31,E51)</f>
        <v>17276351</v>
      </c>
      <c r="F22" s="145">
        <f>SUM(F31,F51)</f>
        <v>10388200</v>
      </c>
      <c r="G22" s="155">
        <f t="shared" si="0"/>
        <v>60.12959565361922</v>
      </c>
      <c r="I22" s="159"/>
      <c r="J22" s="159"/>
    </row>
    <row r="23" spans="1:10" ht="24" customHeight="1">
      <c r="A23" s="143"/>
      <c r="B23" s="143"/>
      <c r="C23" s="148" t="s">
        <v>204</v>
      </c>
      <c r="D23" s="145">
        <f>SUM(D36,D42,D86)</f>
        <v>10000</v>
      </c>
      <c r="E23" s="145">
        <f>SUM(E36,E42,E86)</f>
        <v>70000</v>
      </c>
      <c r="F23" s="145">
        <f>SUM(F36,F42,F86)</f>
        <v>2549047</v>
      </c>
      <c r="G23" s="155">
        <f t="shared" si="0"/>
        <v>3641.4957142857143</v>
      </c>
      <c r="J23" s="126"/>
    </row>
    <row r="24" spans="1:10" ht="24" customHeight="1">
      <c r="A24" s="143"/>
      <c r="B24" s="143"/>
      <c r="C24" s="148" t="s">
        <v>232</v>
      </c>
      <c r="D24" s="145">
        <f>SUM(D33)</f>
        <v>0</v>
      </c>
      <c r="E24" s="145">
        <f>SUM(E33)</f>
        <v>0</v>
      </c>
      <c r="F24" s="145">
        <f>SUM(F33)</f>
        <v>400000</v>
      </c>
      <c r="G24" s="160" t="s">
        <v>56</v>
      </c>
      <c r="J24" s="126"/>
    </row>
    <row r="25" spans="1:10" ht="21.75" customHeight="1">
      <c r="A25" s="143"/>
      <c r="B25" s="143">
        <v>60004</v>
      </c>
      <c r="C25" s="148" t="s">
        <v>20</v>
      </c>
      <c r="D25" s="145">
        <f>SUM(D26,D30)</f>
        <v>8636090</v>
      </c>
      <c r="E25" s="145">
        <f>SUM(E26,E30)</f>
        <v>8646190</v>
      </c>
      <c r="F25" s="145">
        <f>SUM(F26,F30)</f>
        <v>10005400</v>
      </c>
      <c r="G25" s="155">
        <f aca="true" t="shared" si="3" ref="G25:G32">F25/E25*100</f>
        <v>115.72033462137658</v>
      </c>
      <c r="J25" s="126"/>
    </row>
    <row r="26" spans="1:10" ht="20.25" customHeight="1">
      <c r="A26" s="143"/>
      <c r="B26" s="143"/>
      <c r="C26" s="144" t="s">
        <v>226</v>
      </c>
      <c r="D26" s="145">
        <f>SUM(D27:D29)</f>
        <v>8616090</v>
      </c>
      <c r="E26" s="145">
        <f>SUM(E27:E29)</f>
        <v>8626190</v>
      </c>
      <c r="F26" s="151">
        <f>SUM(F27:F29)</f>
        <v>9586400</v>
      </c>
      <c r="G26" s="155">
        <f t="shared" si="3"/>
        <v>111.13133376380534</v>
      </c>
      <c r="J26" s="126"/>
    </row>
    <row r="27" spans="1:10" ht="20.25" customHeight="1">
      <c r="A27" s="143"/>
      <c r="B27" s="143"/>
      <c r="C27" s="148" t="s">
        <v>208</v>
      </c>
      <c r="D27" s="145">
        <v>10780</v>
      </c>
      <c r="E27" s="145">
        <v>12880</v>
      </c>
      <c r="F27" s="151">
        <v>12200</v>
      </c>
      <c r="G27" s="155">
        <f t="shared" si="3"/>
        <v>94.72049689440993</v>
      </c>
      <c r="J27" s="126"/>
    </row>
    <row r="28" spans="1:10" ht="28.5" customHeight="1">
      <c r="A28" s="143"/>
      <c r="B28" s="143"/>
      <c r="C28" s="148" t="s">
        <v>209</v>
      </c>
      <c r="D28" s="145">
        <v>8598610</v>
      </c>
      <c r="E28" s="145">
        <v>8598610</v>
      </c>
      <c r="F28" s="151">
        <v>9560200</v>
      </c>
      <c r="G28" s="155">
        <f t="shared" si="3"/>
        <v>111.18308656864306</v>
      </c>
      <c r="J28" s="126"/>
    </row>
    <row r="29" spans="1:10" ht="25.5" customHeight="1">
      <c r="A29" s="143"/>
      <c r="B29" s="143"/>
      <c r="C29" s="148" t="s">
        <v>211</v>
      </c>
      <c r="D29" s="152">
        <v>6700</v>
      </c>
      <c r="E29" s="145">
        <v>14700</v>
      </c>
      <c r="F29" s="151">
        <v>14000</v>
      </c>
      <c r="G29" s="156">
        <f t="shared" si="3"/>
        <v>95.23809523809523</v>
      </c>
      <c r="J29" s="126"/>
    </row>
    <row r="30" spans="1:10" ht="22.5" customHeight="1">
      <c r="A30" s="143"/>
      <c r="B30" s="143"/>
      <c r="C30" s="144" t="s">
        <v>230</v>
      </c>
      <c r="D30" s="152">
        <f>SUM(D31,D33)</f>
        <v>20000</v>
      </c>
      <c r="E30" s="152">
        <f>SUM(E31,E33)</f>
        <v>20000</v>
      </c>
      <c r="F30" s="152">
        <f>SUM(F31,F33)</f>
        <v>419000</v>
      </c>
      <c r="G30" s="155">
        <f t="shared" si="3"/>
        <v>2095</v>
      </c>
      <c r="J30" s="126"/>
    </row>
    <row r="31" spans="1:10" ht="29.25" customHeight="1">
      <c r="A31" s="143"/>
      <c r="B31" s="143"/>
      <c r="C31" s="148" t="s">
        <v>231</v>
      </c>
      <c r="D31" s="152">
        <f>SUM(D32)</f>
        <v>20000</v>
      </c>
      <c r="E31" s="152">
        <f>SUM(E32)</f>
        <v>20000</v>
      </c>
      <c r="F31" s="152">
        <f>SUM(F32)</f>
        <v>19000</v>
      </c>
      <c r="G31" s="155">
        <f t="shared" si="3"/>
        <v>95</v>
      </c>
      <c r="J31" s="126"/>
    </row>
    <row r="32" spans="1:10" s="167" customFormat="1" ht="22.5" customHeight="1">
      <c r="A32" s="161"/>
      <c r="B32" s="162" t="s">
        <v>56</v>
      </c>
      <c r="C32" s="163" t="s">
        <v>233</v>
      </c>
      <c r="D32" s="164">
        <v>20000</v>
      </c>
      <c r="E32" s="165">
        <v>20000</v>
      </c>
      <c r="F32" s="166">
        <v>19000</v>
      </c>
      <c r="G32" s="155">
        <f t="shared" si="3"/>
        <v>95</v>
      </c>
      <c r="I32" s="168"/>
      <c r="J32" s="168"/>
    </row>
    <row r="33" spans="1:10" ht="22.5" customHeight="1">
      <c r="A33" s="143"/>
      <c r="B33" s="169"/>
      <c r="C33" s="148" t="s">
        <v>232</v>
      </c>
      <c r="D33" s="152">
        <v>0</v>
      </c>
      <c r="E33" s="145">
        <v>0</v>
      </c>
      <c r="F33" s="151">
        <v>400000</v>
      </c>
      <c r="G33" s="170" t="s">
        <v>56</v>
      </c>
      <c r="J33" s="126"/>
    </row>
    <row r="34" spans="1:10" ht="22.5" customHeight="1">
      <c r="A34" s="143"/>
      <c r="B34" s="143">
        <v>60013</v>
      </c>
      <c r="C34" s="148" t="s">
        <v>234</v>
      </c>
      <c r="D34" s="145">
        <f aca="true" t="shared" si="4" ref="D34:F35">SUM(D35)</f>
        <v>10000</v>
      </c>
      <c r="E34" s="145">
        <f t="shared" si="4"/>
        <v>70000</v>
      </c>
      <c r="F34" s="151">
        <f t="shared" si="4"/>
        <v>975000</v>
      </c>
      <c r="G34" s="155">
        <f>F34/E34*100</f>
        <v>1392.857142857143</v>
      </c>
      <c r="J34" s="126"/>
    </row>
    <row r="35" spans="1:10" ht="22.5" customHeight="1">
      <c r="A35" s="143"/>
      <c r="B35" s="143"/>
      <c r="C35" s="144" t="s">
        <v>230</v>
      </c>
      <c r="D35" s="145">
        <f t="shared" si="4"/>
        <v>10000</v>
      </c>
      <c r="E35" s="145">
        <f t="shared" si="4"/>
        <v>70000</v>
      </c>
      <c r="F35" s="151">
        <f t="shared" si="4"/>
        <v>975000</v>
      </c>
      <c r="G35" s="156">
        <f>F35/E35*100</f>
        <v>1392.857142857143</v>
      </c>
      <c r="J35" s="126"/>
    </row>
    <row r="36" spans="1:7" ht="22.5" customHeight="1">
      <c r="A36" s="143"/>
      <c r="B36" s="143"/>
      <c r="C36" s="148" t="s">
        <v>204</v>
      </c>
      <c r="D36" s="145">
        <f>SUM(D37:D39)</f>
        <v>10000</v>
      </c>
      <c r="E36" s="145">
        <f>SUM(E37:E39)</f>
        <v>70000</v>
      </c>
      <c r="F36" s="145">
        <f>SUM(F37:F39)</f>
        <v>975000</v>
      </c>
      <c r="G36" s="155">
        <f>F36/E36*100</f>
        <v>1392.857142857143</v>
      </c>
    </row>
    <row r="37" spans="1:9" s="167" customFormat="1" ht="22.5" customHeight="1">
      <c r="A37" s="161"/>
      <c r="B37" s="162" t="s">
        <v>56</v>
      </c>
      <c r="C37" s="163" t="s">
        <v>235</v>
      </c>
      <c r="D37" s="165">
        <v>10000</v>
      </c>
      <c r="E37" s="165">
        <v>70000</v>
      </c>
      <c r="F37" s="166">
        <v>0</v>
      </c>
      <c r="G37" s="155">
        <f>F37/E37*100</f>
        <v>0</v>
      </c>
      <c r="I37" s="168"/>
    </row>
    <row r="38" spans="1:9" s="167" customFormat="1" ht="56.25" customHeight="1">
      <c r="A38" s="161"/>
      <c r="B38" s="162" t="s">
        <v>56</v>
      </c>
      <c r="C38" s="163" t="s">
        <v>236</v>
      </c>
      <c r="D38" s="165">
        <v>0</v>
      </c>
      <c r="E38" s="165">
        <v>0</v>
      </c>
      <c r="F38" s="166">
        <v>800000</v>
      </c>
      <c r="G38" s="171" t="s">
        <v>56</v>
      </c>
      <c r="I38" s="168"/>
    </row>
    <row r="39" spans="1:9" s="167" customFormat="1" ht="22.5" customHeight="1">
      <c r="A39" s="161"/>
      <c r="B39" s="162" t="s">
        <v>56</v>
      </c>
      <c r="C39" s="163" t="s">
        <v>237</v>
      </c>
      <c r="D39" s="165">
        <v>0</v>
      </c>
      <c r="E39" s="165">
        <v>0</v>
      </c>
      <c r="F39" s="166">
        <v>175000</v>
      </c>
      <c r="G39" s="171" t="s">
        <v>56</v>
      </c>
      <c r="I39" s="168"/>
    </row>
    <row r="40" spans="1:7" ht="22.5" customHeight="1">
      <c r="A40" s="143"/>
      <c r="B40" s="143">
        <v>60014</v>
      </c>
      <c r="C40" s="148" t="s">
        <v>238</v>
      </c>
      <c r="D40" s="145">
        <f aca="true" t="shared" si="5" ref="D40:F41">SUM(D41)</f>
        <v>0</v>
      </c>
      <c r="E40" s="145">
        <f t="shared" si="5"/>
        <v>0</v>
      </c>
      <c r="F40" s="145">
        <f t="shared" si="5"/>
        <v>1487600</v>
      </c>
      <c r="G40" s="170" t="s">
        <v>56</v>
      </c>
    </row>
    <row r="41" spans="1:7" ht="22.5" customHeight="1">
      <c r="A41" s="143"/>
      <c r="B41" s="169"/>
      <c r="C41" s="144" t="s">
        <v>230</v>
      </c>
      <c r="D41" s="145">
        <f t="shared" si="5"/>
        <v>0</v>
      </c>
      <c r="E41" s="145">
        <f t="shared" si="5"/>
        <v>0</v>
      </c>
      <c r="F41" s="145">
        <f t="shared" si="5"/>
        <v>1487600</v>
      </c>
      <c r="G41" s="170" t="s">
        <v>56</v>
      </c>
    </row>
    <row r="42" spans="1:7" ht="22.5" customHeight="1">
      <c r="A42" s="143"/>
      <c r="B42" s="169"/>
      <c r="C42" s="148" t="s">
        <v>204</v>
      </c>
      <c r="D42" s="145">
        <f>SUM(D43:D44)</f>
        <v>0</v>
      </c>
      <c r="E42" s="145">
        <f>SUM(E43:E44)</f>
        <v>0</v>
      </c>
      <c r="F42" s="145">
        <f>SUM(F43:F44)</f>
        <v>1487600</v>
      </c>
      <c r="G42" s="170" t="s">
        <v>56</v>
      </c>
    </row>
    <row r="43" spans="1:9" s="167" customFormat="1" ht="22.5" customHeight="1">
      <c r="A43" s="161"/>
      <c r="B43" s="162" t="s">
        <v>56</v>
      </c>
      <c r="C43" s="163" t="s">
        <v>239</v>
      </c>
      <c r="D43" s="165">
        <v>0</v>
      </c>
      <c r="E43" s="165">
        <v>0</v>
      </c>
      <c r="F43" s="166">
        <v>1000000</v>
      </c>
      <c r="G43" s="171" t="s">
        <v>56</v>
      </c>
      <c r="I43" s="168"/>
    </row>
    <row r="44" spans="1:9" s="167" customFormat="1" ht="42" customHeight="1">
      <c r="A44" s="161"/>
      <c r="B44" s="162" t="s">
        <v>56</v>
      </c>
      <c r="C44" s="163" t="s">
        <v>240</v>
      </c>
      <c r="D44" s="165">
        <v>0</v>
      </c>
      <c r="E44" s="165">
        <v>0</v>
      </c>
      <c r="F44" s="166">
        <v>487600</v>
      </c>
      <c r="G44" s="171"/>
      <c r="I44" s="168"/>
    </row>
    <row r="45" spans="1:7" ht="28.5" customHeight="1">
      <c r="A45" s="143"/>
      <c r="B45" s="143">
        <v>60016</v>
      </c>
      <c r="C45" s="148" t="s">
        <v>26</v>
      </c>
      <c r="D45" s="145">
        <f>SUM(D46,D50)</f>
        <v>15865260</v>
      </c>
      <c r="E45" s="145">
        <f>SUM(E46,E50)</f>
        <v>22530382</v>
      </c>
      <c r="F45" s="151">
        <f>SUM(F46,F50)</f>
        <v>15715100</v>
      </c>
      <c r="G45" s="155">
        <f aca="true" t="shared" si="6" ref="G45:G65">F45/E45*100</f>
        <v>69.7507037386228</v>
      </c>
    </row>
    <row r="46" spans="1:7" ht="27" customHeight="1">
      <c r="A46" s="143"/>
      <c r="B46" s="143"/>
      <c r="C46" s="144" t="s">
        <v>226</v>
      </c>
      <c r="D46" s="145">
        <f>SUM(D47:D49)</f>
        <v>5381260</v>
      </c>
      <c r="E46" s="145">
        <f>SUM(E47:E49)</f>
        <v>5274031</v>
      </c>
      <c r="F46" s="151">
        <f>SUM(F47:F49)</f>
        <v>5345900</v>
      </c>
      <c r="G46" s="155">
        <f t="shared" si="6"/>
        <v>101.36269582033172</v>
      </c>
    </row>
    <row r="47" spans="1:7" ht="28.5" customHeight="1">
      <c r="A47" s="143"/>
      <c r="B47" s="143"/>
      <c r="C47" s="148" t="s">
        <v>208</v>
      </c>
      <c r="D47" s="145">
        <v>11970</v>
      </c>
      <c r="E47" s="145">
        <v>11970</v>
      </c>
      <c r="F47" s="151">
        <v>11400</v>
      </c>
      <c r="G47" s="155">
        <f t="shared" si="6"/>
        <v>95.23809523809523</v>
      </c>
    </row>
    <row r="48" spans="1:7" ht="29.25" customHeight="1">
      <c r="A48" s="143"/>
      <c r="B48" s="143"/>
      <c r="C48" s="148" t="s">
        <v>209</v>
      </c>
      <c r="D48" s="145">
        <v>5367290</v>
      </c>
      <c r="E48" s="145">
        <v>5260061</v>
      </c>
      <c r="F48" s="151">
        <v>5333000</v>
      </c>
      <c r="G48" s="155">
        <f t="shared" si="6"/>
        <v>101.38665692279993</v>
      </c>
    </row>
    <row r="49" spans="1:7" ht="25.5" customHeight="1">
      <c r="A49" s="143"/>
      <c r="B49" s="143"/>
      <c r="C49" s="148" t="s">
        <v>211</v>
      </c>
      <c r="D49" s="145">
        <v>2000</v>
      </c>
      <c r="E49" s="145">
        <v>2000</v>
      </c>
      <c r="F49" s="151">
        <v>1500</v>
      </c>
      <c r="G49" s="155">
        <f t="shared" si="6"/>
        <v>75</v>
      </c>
    </row>
    <row r="50" spans="1:7" ht="26.25" customHeight="1">
      <c r="A50" s="143"/>
      <c r="B50" s="143"/>
      <c r="C50" s="144" t="s">
        <v>230</v>
      </c>
      <c r="D50" s="145">
        <f>SUM(D51)</f>
        <v>10484000</v>
      </c>
      <c r="E50" s="145">
        <f>SUM(E51)</f>
        <v>17256351</v>
      </c>
      <c r="F50" s="151">
        <f>SUM(F51)</f>
        <v>10369200</v>
      </c>
      <c r="G50" s="155">
        <f t="shared" si="6"/>
        <v>60.089181078896694</v>
      </c>
    </row>
    <row r="51" spans="1:7" ht="26.25" customHeight="1">
      <c r="A51" s="143"/>
      <c r="B51" s="143"/>
      <c r="C51" s="148" t="s">
        <v>231</v>
      </c>
      <c r="D51" s="145">
        <f>SUM(D52:D83)</f>
        <v>10484000</v>
      </c>
      <c r="E51" s="145">
        <f>SUM(E52:E83)</f>
        <v>17256351</v>
      </c>
      <c r="F51" s="145">
        <f>SUM(F52:F83)</f>
        <v>10369200</v>
      </c>
      <c r="G51" s="155">
        <f t="shared" si="6"/>
        <v>60.089181078896694</v>
      </c>
    </row>
    <row r="52" spans="1:9" s="167" customFormat="1" ht="26.25" customHeight="1">
      <c r="A52" s="161"/>
      <c r="B52" s="162" t="s">
        <v>56</v>
      </c>
      <c r="C52" s="172" t="s">
        <v>241</v>
      </c>
      <c r="D52" s="165">
        <v>8700000</v>
      </c>
      <c r="E52" s="165">
        <v>8955000</v>
      </c>
      <c r="F52" s="166">
        <v>5000000</v>
      </c>
      <c r="G52" s="155">
        <f t="shared" si="6"/>
        <v>55.83472920156337</v>
      </c>
      <c r="I52" s="168"/>
    </row>
    <row r="53" spans="1:9" s="167" customFormat="1" ht="26.25" customHeight="1">
      <c r="A53" s="161"/>
      <c r="B53" s="162" t="s">
        <v>56</v>
      </c>
      <c r="C53" s="172" t="s">
        <v>242</v>
      </c>
      <c r="D53" s="165">
        <v>69000</v>
      </c>
      <c r="E53" s="165">
        <v>69000</v>
      </c>
      <c r="F53" s="166">
        <v>0</v>
      </c>
      <c r="G53" s="155">
        <f t="shared" si="6"/>
        <v>0</v>
      </c>
      <c r="I53" s="168"/>
    </row>
    <row r="54" spans="1:9" s="167" customFormat="1" ht="26.25" customHeight="1">
      <c r="A54" s="161"/>
      <c r="B54" s="162" t="s">
        <v>56</v>
      </c>
      <c r="C54" s="172" t="s">
        <v>243</v>
      </c>
      <c r="D54" s="165">
        <v>160000</v>
      </c>
      <c r="E54" s="165">
        <v>160000</v>
      </c>
      <c r="F54" s="166">
        <v>160000</v>
      </c>
      <c r="G54" s="155">
        <f t="shared" si="6"/>
        <v>100</v>
      </c>
      <c r="I54" s="168"/>
    </row>
    <row r="55" spans="1:9" s="167" customFormat="1" ht="38.25" customHeight="1">
      <c r="A55" s="161"/>
      <c r="B55" s="162" t="s">
        <v>56</v>
      </c>
      <c r="C55" s="172" t="s">
        <v>244</v>
      </c>
      <c r="D55" s="165">
        <v>1020000</v>
      </c>
      <c r="E55" s="165">
        <v>432000</v>
      </c>
      <c r="F55" s="166">
        <v>0</v>
      </c>
      <c r="G55" s="155">
        <f t="shared" si="6"/>
        <v>0</v>
      </c>
      <c r="I55" s="168"/>
    </row>
    <row r="56" spans="1:9" s="167" customFormat="1" ht="26.25" customHeight="1">
      <c r="A56" s="161"/>
      <c r="B56" s="162" t="s">
        <v>56</v>
      </c>
      <c r="C56" s="172" t="s">
        <v>245</v>
      </c>
      <c r="D56" s="165">
        <v>75000</v>
      </c>
      <c r="E56" s="165">
        <v>75000</v>
      </c>
      <c r="F56" s="166">
        <v>75000</v>
      </c>
      <c r="G56" s="155">
        <f t="shared" si="6"/>
        <v>100</v>
      </c>
      <c r="I56" s="168"/>
    </row>
    <row r="57" spans="1:9" s="167" customFormat="1" ht="26.25" customHeight="1">
      <c r="A57" s="161"/>
      <c r="B57" s="162" t="s">
        <v>56</v>
      </c>
      <c r="C57" s="172" t="s">
        <v>246</v>
      </c>
      <c r="D57" s="165">
        <v>20000</v>
      </c>
      <c r="E57" s="165">
        <v>3500000</v>
      </c>
      <c r="F57" s="166">
        <v>0</v>
      </c>
      <c r="G57" s="155">
        <f t="shared" si="6"/>
        <v>0</v>
      </c>
      <c r="I57" s="168"/>
    </row>
    <row r="58" spans="1:9" s="167" customFormat="1" ht="48" customHeight="1">
      <c r="A58" s="161"/>
      <c r="B58" s="162" t="s">
        <v>56</v>
      </c>
      <c r="C58" s="172" t="s">
        <v>247</v>
      </c>
      <c r="D58" s="165">
        <v>20000</v>
      </c>
      <c r="E58" s="165">
        <v>3467551</v>
      </c>
      <c r="F58" s="166">
        <v>0</v>
      </c>
      <c r="G58" s="155">
        <f t="shared" si="6"/>
        <v>0</v>
      </c>
      <c r="I58" s="168"/>
    </row>
    <row r="59" spans="1:9" s="167" customFormat="1" ht="26.25" customHeight="1">
      <c r="A59" s="161"/>
      <c r="B59" s="162" t="s">
        <v>56</v>
      </c>
      <c r="C59" s="172" t="s">
        <v>248</v>
      </c>
      <c r="D59" s="165">
        <v>85000</v>
      </c>
      <c r="E59" s="165">
        <v>85000</v>
      </c>
      <c r="F59" s="166">
        <v>0</v>
      </c>
      <c r="G59" s="155">
        <f t="shared" si="6"/>
        <v>0</v>
      </c>
      <c r="I59" s="168"/>
    </row>
    <row r="60" spans="1:9" s="167" customFormat="1" ht="26.25" customHeight="1">
      <c r="A60" s="161"/>
      <c r="B60" s="162" t="s">
        <v>56</v>
      </c>
      <c r="C60" s="172" t="s">
        <v>249</v>
      </c>
      <c r="D60" s="165">
        <v>100000</v>
      </c>
      <c r="E60" s="165">
        <v>100000</v>
      </c>
      <c r="F60" s="166">
        <v>0</v>
      </c>
      <c r="G60" s="155">
        <f t="shared" si="6"/>
        <v>0</v>
      </c>
      <c r="I60" s="168"/>
    </row>
    <row r="61" spans="1:9" s="167" customFormat="1" ht="26.25" customHeight="1">
      <c r="A61" s="161"/>
      <c r="B61" s="162" t="s">
        <v>56</v>
      </c>
      <c r="C61" s="172" t="s">
        <v>250</v>
      </c>
      <c r="D61" s="165">
        <v>70000</v>
      </c>
      <c r="E61" s="165">
        <v>70000</v>
      </c>
      <c r="F61" s="166">
        <v>0</v>
      </c>
      <c r="G61" s="155">
        <f t="shared" si="6"/>
        <v>0</v>
      </c>
      <c r="I61" s="168"/>
    </row>
    <row r="62" spans="1:9" s="167" customFormat="1" ht="26.25" customHeight="1">
      <c r="A62" s="161"/>
      <c r="B62" s="162" t="s">
        <v>56</v>
      </c>
      <c r="C62" s="172" t="s">
        <v>251</v>
      </c>
      <c r="D62" s="165">
        <v>115000</v>
      </c>
      <c r="E62" s="165">
        <v>115000</v>
      </c>
      <c r="F62" s="166">
        <v>0</v>
      </c>
      <c r="G62" s="155">
        <f t="shared" si="6"/>
        <v>0</v>
      </c>
      <c r="I62" s="168"/>
    </row>
    <row r="63" spans="1:9" s="167" customFormat="1" ht="29.25" customHeight="1">
      <c r="A63" s="161"/>
      <c r="B63" s="162" t="s">
        <v>56</v>
      </c>
      <c r="C63" s="172" t="s">
        <v>252</v>
      </c>
      <c r="D63" s="165">
        <v>50000</v>
      </c>
      <c r="E63" s="165">
        <v>50000</v>
      </c>
      <c r="F63" s="166">
        <v>700000</v>
      </c>
      <c r="G63" s="155">
        <f t="shared" si="6"/>
        <v>1400</v>
      </c>
      <c r="I63" s="168"/>
    </row>
    <row r="64" spans="1:9" s="167" customFormat="1" ht="29.25" customHeight="1">
      <c r="A64" s="161"/>
      <c r="B64" s="162" t="s">
        <v>56</v>
      </c>
      <c r="C64" s="172" t="s">
        <v>253</v>
      </c>
      <c r="D64" s="165">
        <v>0</v>
      </c>
      <c r="E64" s="165">
        <v>165500</v>
      </c>
      <c r="F64" s="166">
        <v>0</v>
      </c>
      <c r="G64" s="155">
        <f t="shared" si="6"/>
        <v>0</v>
      </c>
      <c r="I64" s="168"/>
    </row>
    <row r="65" spans="1:9" s="167" customFormat="1" ht="29.25" customHeight="1">
      <c r="A65" s="161"/>
      <c r="B65" s="162" t="s">
        <v>56</v>
      </c>
      <c r="C65" s="172" t="s">
        <v>254</v>
      </c>
      <c r="D65" s="165">
        <v>0</v>
      </c>
      <c r="E65" s="165">
        <v>12300</v>
      </c>
      <c r="F65" s="166">
        <v>0</v>
      </c>
      <c r="G65" s="155">
        <f t="shared" si="6"/>
        <v>0</v>
      </c>
      <c r="I65" s="168"/>
    </row>
    <row r="66" spans="1:9" s="167" customFormat="1" ht="29.25" customHeight="1">
      <c r="A66" s="161"/>
      <c r="B66" s="162" t="s">
        <v>56</v>
      </c>
      <c r="C66" s="172" t="s">
        <v>255</v>
      </c>
      <c r="D66" s="165">
        <v>0</v>
      </c>
      <c r="E66" s="165">
        <v>0</v>
      </c>
      <c r="F66" s="166">
        <v>1840000</v>
      </c>
      <c r="G66" s="160" t="s">
        <v>56</v>
      </c>
      <c r="I66" s="168"/>
    </row>
    <row r="67" spans="1:9" s="167" customFormat="1" ht="29.25" customHeight="1">
      <c r="A67" s="161"/>
      <c r="B67" s="162" t="s">
        <v>56</v>
      </c>
      <c r="C67" s="172" t="s">
        <v>256</v>
      </c>
      <c r="D67" s="165">
        <v>0</v>
      </c>
      <c r="E67" s="165">
        <v>0</v>
      </c>
      <c r="F67" s="166">
        <v>80000</v>
      </c>
      <c r="G67" s="160" t="s">
        <v>56</v>
      </c>
      <c r="I67" s="168"/>
    </row>
    <row r="68" spans="1:9" s="167" customFormat="1" ht="29.25" customHeight="1">
      <c r="A68" s="161"/>
      <c r="B68" s="162" t="s">
        <v>56</v>
      </c>
      <c r="C68" s="172" t="s">
        <v>257</v>
      </c>
      <c r="D68" s="165">
        <v>0</v>
      </c>
      <c r="E68" s="165">
        <v>0</v>
      </c>
      <c r="F68" s="166">
        <v>80000</v>
      </c>
      <c r="G68" s="160" t="s">
        <v>56</v>
      </c>
      <c r="I68" s="168"/>
    </row>
    <row r="69" spans="1:9" s="167" customFormat="1" ht="29.25" customHeight="1">
      <c r="A69" s="161"/>
      <c r="B69" s="162" t="s">
        <v>56</v>
      </c>
      <c r="C69" s="172" t="s">
        <v>258</v>
      </c>
      <c r="D69" s="165">
        <v>0</v>
      </c>
      <c r="E69" s="165">
        <v>0</v>
      </c>
      <c r="F69" s="166">
        <v>350000</v>
      </c>
      <c r="G69" s="160" t="s">
        <v>56</v>
      </c>
      <c r="I69" s="168"/>
    </row>
    <row r="70" spans="1:9" s="167" customFormat="1" ht="29.25" customHeight="1">
      <c r="A70" s="161"/>
      <c r="B70" s="162" t="s">
        <v>56</v>
      </c>
      <c r="C70" s="172" t="s">
        <v>259</v>
      </c>
      <c r="D70" s="165">
        <v>0</v>
      </c>
      <c r="E70" s="165">
        <v>0</v>
      </c>
      <c r="F70" s="166">
        <v>528000</v>
      </c>
      <c r="G70" s="160" t="s">
        <v>56</v>
      </c>
      <c r="I70" s="168"/>
    </row>
    <row r="71" spans="1:9" s="167" customFormat="1" ht="29.25" customHeight="1">
      <c r="A71" s="161"/>
      <c r="B71" s="162" t="s">
        <v>56</v>
      </c>
      <c r="C71" s="172" t="s">
        <v>260</v>
      </c>
      <c r="D71" s="165">
        <v>0</v>
      </c>
      <c r="E71" s="165">
        <v>0</v>
      </c>
      <c r="F71" s="166">
        <v>370000</v>
      </c>
      <c r="G71" s="160" t="s">
        <v>56</v>
      </c>
      <c r="I71" s="168"/>
    </row>
    <row r="72" spans="1:9" s="167" customFormat="1" ht="29.25" customHeight="1">
      <c r="A72" s="161"/>
      <c r="B72" s="162" t="s">
        <v>56</v>
      </c>
      <c r="C72" s="172" t="s">
        <v>261</v>
      </c>
      <c r="D72" s="165">
        <v>0</v>
      </c>
      <c r="E72" s="165">
        <v>0</v>
      </c>
      <c r="F72" s="166">
        <v>41000</v>
      </c>
      <c r="G72" s="160" t="s">
        <v>56</v>
      </c>
      <c r="I72" s="168"/>
    </row>
    <row r="73" spans="1:9" s="167" customFormat="1" ht="29.25" customHeight="1">
      <c r="A73" s="161"/>
      <c r="B73" s="162" t="s">
        <v>56</v>
      </c>
      <c r="C73" s="172" t="s">
        <v>262</v>
      </c>
      <c r="D73" s="165">
        <v>0</v>
      </c>
      <c r="E73" s="165">
        <v>0</v>
      </c>
      <c r="F73" s="166">
        <v>52000</v>
      </c>
      <c r="G73" s="160" t="s">
        <v>56</v>
      </c>
      <c r="I73" s="168"/>
    </row>
    <row r="74" spans="1:9" s="167" customFormat="1" ht="29.25" customHeight="1">
      <c r="A74" s="161"/>
      <c r="B74" s="162" t="s">
        <v>56</v>
      </c>
      <c r="C74" s="172" t="s">
        <v>263</v>
      </c>
      <c r="D74" s="165">
        <v>0</v>
      </c>
      <c r="E74" s="165">
        <v>0</v>
      </c>
      <c r="F74" s="166">
        <v>43000</v>
      </c>
      <c r="G74" s="160" t="s">
        <v>56</v>
      </c>
      <c r="I74" s="168"/>
    </row>
    <row r="75" spans="1:9" s="167" customFormat="1" ht="29.25" customHeight="1">
      <c r="A75" s="161"/>
      <c r="B75" s="162" t="s">
        <v>56</v>
      </c>
      <c r="C75" s="172" t="s">
        <v>264</v>
      </c>
      <c r="D75" s="165">
        <v>0</v>
      </c>
      <c r="E75" s="165">
        <v>0</v>
      </c>
      <c r="F75" s="166">
        <v>61400</v>
      </c>
      <c r="G75" s="160" t="s">
        <v>56</v>
      </c>
      <c r="I75" s="168"/>
    </row>
    <row r="76" spans="1:9" s="167" customFormat="1" ht="29.25" customHeight="1">
      <c r="A76" s="161"/>
      <c r="B76" s="162" t="s">
        <v>56</v>
      </c>
      <c r="C76" s="172" t="s">
        <v>265</v>
      </c>
      <c r="D76" s="165">
        <v>0</v>
      </c>
      <c r="E76" s="165">
        <v>0</v>
      </c>
      <c r="F76" s="166">
        <v>35800</v>
      </c>
      <c r="G76" s="160" t="s">
        <v>56</v>
      </c>
      <c r="I76" s="168"/>
    </row>
    <row r="77" spans="1:9" s="167" customFormat="1" ht="29.25" customHeight="1">
      <c r="A77" s="161"/>
      <c r="B77" s="162" t="s">
        <v>56</v>
      </c>
      <c r="C77" s="172" t="s">
        <v>266</v>
      </c>
      <c r="D77" s="165">
        <v>0</v>
      </c>
      <c r="E77" s="165">
        <v>0</v>
      </c>
      <c r="F77" s="166">
        <v>21000</v>
      </c>
      <c r="G77" s="160" t="s">
        <v>56</v>
      </c>
      <c r="I77" s="168"/>
    </row>
    <row r="78" spans="1:9" s="167" customFormat="1" ht="29.25" customHeight="1">
      <c r="A78" s="161"/>
      <c r="B78" s="162" t="s">
        <v>56</v>
      </c>
      <c r="C78" s="172" t="s">
        <v>267</v>
      </c>
      <c r="D78" s="165">
        <v>0</v>
      </c>
      <c r="E78" s="165">
        <v>0</v>
      </c>
      <c r="F78" s="166">
        <v>22000</v>
      </c>
      <c r="G78" s="160" t="s">
        <v>56</v>
      </c>
      <c r="I78" s="168"/>
    </row>
    <row r="79" spans="1:9" s="167" customFormat="1" ht="29.25" customHeight="1">
      <c r="A79" s="161"/>
      <c r="B79" s="162" t="s">
        <v>56</v>
      </c>
      <c r="C79" s="172" t="s">
        <v>268</v>
      </c>
      <c r="D79" s="165">
        <v>0</v>
      </c>
      <c r="E79" s="165">
        <v>0</v>
      </c>
      <c r="F79" s="166">
        <v>95000</v>
      </c>
      <c r="G79" s="160" t="s">
        <v>56</v>
      </c>
      <c r="I79" s="168"/>
    </row>
    <row r="80" spans="1:9" s="167" customFormat="1" ht="29.25" customHeight="1">
      <c r="A80" s="161"/>
      <c r="B80" s="162" t="s">
        <v>56</v>
      </c>
      <c r="C80" s="172" t="s">
        <v>486</v>
      </c>
      <c r="D80" s="165">
        <v>0</v>
      </c>
      <c r="E80" s="165">
        <v>0</v>
      </c>
      <c r="F80" s="166">
        <v>60000</v>
      </c>
      <c r="G80" s="160" t="s">
        <v>56</v>
      </c>
      <c r="I80" s="168"/>
    </row>
    <row r="81" spans="1:9" s="167" customFormat="1" ht="29.25" customHeight="1">
      <c r="A81" s="161"/>
      <c r="B81" s="162" t="s">
        <v>56</v>
      </c>
      <c r="C81" s="172" t="s">
        <v>269</v>
      </c>
      <c r="D81" s="165">
        <v>0</v>
      </c>
      <c r="E81" s="165">
        <v>0</v>
      </c>
      <c r="F81" s="166">
        <v>75000</v>
      </c>
      <c r="G81" s="160" t="s">
        <v>56</v>
      </c>
      <c r="I81" s="168"/>
    </row>
    <row r="82" spans="1:9" s="167" customFormat="1" ht="29.25" customHeight="1">
      <c r="A82" s="161"/>
      <c r="B82" s="162" t="s">
        <v>56</v>
      </c>
      <c r="C82" s="172" t="s">
        <v>270</v>
      </c>
      <c r="D82" s="165">
        <v>0</v>
      </c>
      <c r="E82" s="165">
        <v>0</v>
      </c>
      <c r="F82" s="166">
        <v>80000</v>
      </c>
      <c r="G82" s="160" t="s">
        <v>56</v>
      </c>
      <c r="I82" s="168"/>
    </row>
    <row r="83" spans="1:9" s="167" customFormat="1" ht="29.25" customHeight="1">
      <c r="A83" s="161"/>
      <c r="B83" s="162" t="s">
        <v>56</v>
      </c>
      <c r="C83" s="172" t="s">
        <v>271</v>
      </c>
      <c r="D83" s="165">
        <v>0</v>
      </c>
      <c r="E83" s="165">
        <v>0</v>
      </c>
      <c r="F83" s="166">
        <v>600000</v>
      </c>
      <c r="G83" s="160" t="s">
        <v>56</v>
      </c>
      <c r="I83" s="168"/>
    </row>
    <row r="84" spans="1:7" ht="29.25" customHeight="1">
      <c r="A84" s="143"/>
      <c r="B84" s="143">
        <v>60053</v>
      </c>
      <c r="C84" s="193" t="s">
        <v>272</v>
      </c>
      <c r="D84" s="145">
        <f aca="true" t="shared" si="7" ref="D84:F86">SUM(D85)</f>
        <v>0</v>
      </c>
      <c r="E84" s="145">
        <f t="shared" si="7"/>
        <v>0</v>
      </c>
      <c r="F84" s="145">
        <f t="shared" si="7"/>
        <v>86447</v>
      </c>
      <c r="G84" s="160" t="s">
        <v>56</v>
      </c>
    </row>
    <row r="85" spans="1:7" ht="29.25" customHeight="1">
      <c r="A85" s="143"/>
      <c r="B85" s="143"/>
      <c r="C85" s="144" t="s">
        <v>230</v>
      </c>
      <c r="D85" s="145">
        <f t="shared" si="7"/>
        <v>0</v>
      </c>
      <c r="E85" s="145">
        <f t="shared" si="7"/>
        <v>0</v>
      </c>
      <c r="F85" s="145">
        <f t="shared" si="7"/>
        <v>86447</v>
      </c>
      <c r="G85" s="170" t="s">
        <v>56</v>
      </c>
    </row>
    <row r="86" spans="1:7" ht="29.25" customHeight="1">
      <c r="A86" s="143"/>
      <c r="B86" s="143"/>
      <c r="C86" s="148" t="s">
        <v>204</v>
      </c>
      <c r="D86" s="145">
        <f t="shared" si="7"/>
        <v>0</v>
      </c>
      <c r="E86" s="145">
        <f t="shared" si="7"/>
        <v>0</v>
      </c>
      <c r="F86" s="145">
        <f t="shared" si="7"/>
        <v>86447</v>
      </c>
      <c r="G86" s="170" t="s">
        <v>56</v>
      </c>
    </row>
    <row r="87" spans="1:7" ht="29.25" customHeight="1">
      <c r="A87" s="143"/>
      <c r="B87" s="143"/>
      <c r="C87" s="163" t="s">
        <v>273</v>
      </c>
      <c r="D87" s="145">
        <v>0</v>
      </c>
      <c r="E87" s="145">
        <v>0</v>
      </c>
      <c r="F87" s="151">
        <v>86447</v>
      </c>
      <c r="G87" s="170" t="s">
        <v>56</v>
      </c>
    </row>
    <row r="88" spans="1:7" ht="26.25" customHeight="1">
      <c r="A88" s="138">
        <v>630</v>
      </c>
      <c r="B88" s="138"/>
      <c r="C88" s="139" t="s">
        <v>28</v>
      </c>
      <c r="D88" s="140">
        <f>SUM(D89)</f>
        <v>812400</v>
      </c>
      <c r="E88" s="140">
        <f>SUM(E89)</f>
        <v>812400</v>
      </c>
      <c r="F88" s="140">
        <f>SUM(F89)</f>
        <v>781300</v>
      </c>
      <c r="G88" s="356">
        <f aca="true" t="shared" si="8" ref="G88:G119">F88/E88*100</f>
        <v>96.17183653372723</v>
      </c>
    </row>
    <row r="89" spans="1:7" ht="39" customHeight="1">
      <c r="A89" s="143"/>
      <c r="B89" s="143"/>
      <c r="C89" s="144" t="s">
        <v>226</v>
      </c>
      <c r="D89" s="145">
        <f>SUM(D90:D91)</f>
        <v>812400</v>
      </c>
      <c r="E89" s="145">
        <f>SUM(E90:E91)</f>
        <v>812400</v>
      </c>
      <c r="F89" s="145">
        <f>SUM(F90:F91)</f>
        <v>781300</v>
      </c>
      <c r="G89" s="155">
        <f t="shared" si="8"/>
        <v>96.17183653372723</v>
      </c>
    </row>
    <row r="90" spans="1:7" ht="27.75" customHeight="1">
      <c r="A90" s="143"/>
      <c r="B90" s="143"/>
      <c r="C90" s="148" t="s">
        <v>209</v>
      </c>
      <c r="D90" s="145">
        <f>SUM(D97)</f>
        <v>207400</v>
      </c>
      <c r="E90" s="145">
        <f>SUM(E97)</f>
        <v>207400</v>
      </c>
      <c r="F90" s="145">
        <f>SUM(F97)</f>
        <v>206300</v>
      </c>
      <c r="G90" s="155">
        <f t="shared" si="8"/>
        <v>99.46962391513982</v>
      </c>
    </row>
    <row r="91" spans="1:7" ht="28.5" customHeight="1">
      <c r="A91" s="143"/>
      <c r="B91" s="143"/>
      <c r="C91" s="148" t="s">
        <v>227</v>
      </c>
      <c r="D91" s="145">
        <f>SUM(D94)</f>
        <v>605000</v>
      </c>
      <c r="E91" s="145">
        <f>SUM(E94)</f>
        <v>605000</v>
      </c>
      <c r="F91" s="145">
        <f>SUM(F94)</f>
        <v>575000</v>
      </c>
      <c r="G91" s="155">
        <f t="shared" si="8"/>
        <v>95.0413223140496</v>
      </c>
    </row>
    <row r="92" spans="1:7" ht="28.5" customHeight="1">
      <c r="A92" s="143"/>
      <c r="B92" s="143">
        <v>63003</v>
      </c>
      <c r="C92" s="148" t="s">
        <v>274</v>
      </c>
      <c r="D92" s="145">
        <f aca="true" t="shared" si="9" ref="D92:F93">SUM(D93)</f>
        <v>605000</v>
      </c>
      <c r="E92" s="145">
        <f t="shared" si="9"/>
        <v>605000</v>
      </c>
      <c r="F92" s="145">
        <f t="shared" si="9"/>
        <v>575000</v>
      </c>
      <c r="G92" s="155">
        <f t="shared" si="8"/>
        <v>95.0413223140496</v>
      </c>
    </row>
    <row r="93" spans="1:7" ht="28.5" customHeight="1">
      <c r="A93" s="143"/>
      <c r="B93" s="143"/>
      <c r="C93" s="144" t="s">
        <v>226</v>
      </c>
      <c r="D93" s="145">
        <f t="shared" si="9"/>
        <v>605000</v>
      </c>
      <c r="E93" s="145">
        <f t="shared" si="9"/>
        <v>605000</v>
      </c>
      <c r="F93" s="145">
        <f t="shared" si="9"/>
        <v>575000</v>
      </c>
      <c r="G93" s="155">
        <f t="shared" si="8"/>
        <v>95.0413223140496</v>
      </c>
    </row>
    <row r="94" spans="1:7" ht="28.5" customHeight="1">
      <c r="A94" s="143"/>
      <c r="B94" s="143"/>
      <c r="C94" s="148" t="s">
        <v>227</v>
      </c>
      <c r="D94" s="145">
        <v>605000</v>
      </c>
      <c r="E94" s="145">
        <v>605000</v>
      </c>
      <c r="F94" s="145">
        <v>575000</v>
      </c>
      <c r="G94" s="155">
        <f t="shared" si="8"/>
        <v>95.0413223140496</v>
      </c>
    </row>
    <row r="95" spans="1:7" ht="40.5" customHeight="1">
      <c r="A95" s="143"/>
      <c r="B95" s="143">
        <v>63095</v>
      </c>
      <c r="C95" s="148" t="s">
        <v>17</v>
      </c>
      <c r="D95" s="145">
        <f>SUM(D96)</f>
        <v>207400</v>
      </c>
      <c r="E95" s="145">
        <f>SUM(E96)</f>
        <v>207400</v>
      </c>
      <c r="F95" s="145">
        <f>SUM(F96)</f>
        <v>206300</v>
      </c>
      <c r="G95" s="155">
        <f t="shared" si="8"/>
        <v>99.46962391513982</v>
      </c>
    </row>
    <row r="96" spans="1:7" ht="30.75" customHeight="1">
      <c r="A96" s="143"/>
      <c r="B96" s="143"/>
      <c r="C96" s="144" t="s">
        <v>226</v>
      </c>
      <c r="D96" s="145">
        <f>SUM(D97:D97)</f>
        <v>207400</v>
      </c>
      <c r="E96" s="145">
        <f>SUM(E97:E97)</f>
        <v>207400</v>
      </c>
      <c r="F96" s="145">
        <f>SUM(F97:F97)</f>
        <v>206300</v>
      </c>
      <c r="G96" s="155">
        <f t="shared" si="8"/>
        <v>99.46962391513982</v>
      </c>
    </row>
    <row r="97" spans="1:7" ht="28.5" customHeight="1">
      <c r="A97" s="143"/>
      <c r="B97" s="143"/>
      <c r="C97" s="148" t="s">
        <v>209</v>
      </c>
      <c r="D97" s="145">
        <v>207400</v>
      </c>
      <c r="E97" s="145">
        <v>207400</v>
      </c>
      <c r="F97" s="145">
        <v>206300</v>
      </c>
      <c r="G97" s="155">
        <f t="shared" si="8"/>
        <v>99.46962391513982</v>
      </c>
    </row>
    <row r="98" spans="1:7" ht="46.5" customHeight="1">
      <c r="A98" s="138">
        <v>700</v>
      </c>
      <c r="B98" s="138"/>
      <c r="C98" s="139" t="s">
        <v>29</v>
      </c>
      <c r="D98" s="140">
        <f>SUM(D99,D103)</f>
        <v>2434480</v>
      </c>
      <c r="E98" s="140">
        <f>SUM(E99,E103)</f>
        <v>2421410</v>
      </c>
      <c r="F98" s="140">
        <f>SUM(F99,F103)</f>
        <v>2882960</v>
      </c>
      <c r="G98" s="356">
        <f t="shared" si="8"/>
        <v>119.06120813905947</v>
      </c>
    </row>
    <row r="99" spans="1:7" ht="28.5" customHeight="1">
      <c r="A99" s="143"/>
      <c r="B99" s="143"/>
      <c r="C99" s="144" t="s">
        <v>226</v>
      </c>
      <c r="D99" s="145">
        <f>SUM(D100:D102)</f>
        <v>1664480</v>
      </c>
      <c r="E99" s="145">
        <f>SUM(E100:E102)</f>
        <v>1721410</v>
      </c>
      <c r="F99" s="145">
        <f>SUM(F100:F102)</f>
        <v>1997960</v>
      </c>
      <c r="G99" s="155">
        <f t="shared" si="8"/>
        <v>116.06531854700508</v>
      </c>
    </row>
    <row r="100" spans="1:7" ht="45" customHeight="1">
      <c r="A100" s="143"/>
      <c r="B100" s="143"/>
      <c r="C100" s="148" t="s">
        <v>208</v>
      </c>
      <c r="D100" s="145">
        <f>SUM(D110)</f>
        <v>14000</v>
      </c>
      <c r="E100" s="145">
        <f>SUM(E110)</f>
        <v>500</v>
      </c>
      <c r="F100" s="145">
        <f>SUM(F110)</f>
        <v>14000</v>
      </c>
      <c r="G100" s="155">
        <f t="shared" si="8"/>
        <v>2800</v>
      </c>
    </row>
    <row r="101" spans="1:7" ht="28.5" customHeight="1">
      <c r="A101" s="143"/>
      <c r="B101" s="143"/>
      <c r="C101" s="148" t="s">
        <v>209</v>
      </c>
      <c r="D101" s="145">
        <f>SUM(D111,D114)</f>
        <v>1145480</v>
      </c>
      <c r="E101" s="145">
        <f>SUM(E111,E114)</f>
        <v>1215910</v>
      </c>
      <c r="F101" s="145">
        <f>SUM(F111,F114)</f>
        <v>1163960</v>
      </c>
      <c r="G101" s="155">
        <f t="shared" si="8"/>
        <v>95.72747982992162</v>
      </c>
    </row>
    <row r="102" spans="1:7" ht="28.5" customHeight="1">
      <c r="A102" s="143"/>
      <c r="B102" s="143"/>
      <c r="C102" s="148" t="s">
        <v>227</v>
      </c>
      <c r="D102" s="145">
        <f>SUM(D107,D115)</f>
        <v>505000</v>
      </c>
      <c r="E102" s="145">
        <f>SUM(E107,E115)</f>
        <v>505000</v>
      </c>
      <c r="F102" s="145">
        <f>SUM(F107,F115)</f>
        <v>820000</v>
      </c>
      <c r="G102" s="155">
        <f t="shared" si="8"/>
        <v>162.3762376237624</v>
      </c>
    </row>
    <row r="103" spans="1:9" s="173" customFormat="1" ht="36" customHeight="1">
      <c r="A103" s="143"/>
      <c r="B103" s="143"/>
      <c r="C103" s="144" t="s">
        <v>230</v>
      </c>
      <c r="D103" s="145">
        <f>SUM(D104:D104)</f>
        <v>770000</v>
      </c>
      <c r="E103" s="145">
        <f>SUM(E104:E104)</f>
        <v>700000</v>
      </c>
      <c r="F103" s="145">
        <f>SUM(F104:F104)</f>
        <v>885000</v>
      </c>
      <c r="G103" s="155">
        <f t="shared" si="8"/>
        <v>126.42857142857142</v>
      </c>
      <c r="I103" s="174"/>
    </row>
    <row r="104" spans="1:7" ht="34.5" customHeight="1">
      <c r="A104" s="143"/>
      <c r="B104" s="143"/>
      <c r="C104" s="148" t="s">
        <v>231</v>
      </c>
      <c r="D104" s="145">
        <f>SUM(D117)</f>
        <v>770000</v>
      </c>
      <c r="E104" s="145">
        <f>SUM(E117)</f>
        <v>700000</v>
      </c>
      <c r="F104" s="145">
        <f>SUM(F117)</f>
        <v>885000</v>
      </c>
      <c r="G104" s="155">
        <f t="shared" si="8"/>
        <v>126.42857142857142</v>
      </c>
    </row>
    <row r="105" spans="1:7" ht="25.5" customHeight="1">
      <c r="A105" s="143"/>
      <c r="B105" s="143">
        <v>70001</v>
      </c>
      <c r="C105" s="148" t="s">
        <v>275</v>
      </c>
      <c r="D105" s="152">
        <f aca="true" t="shared" si="10" ref="D105:F106">SUM(D106)</f>
        <v>500000</v>
      </c>
      <c r="E105" s="152">
        <f t="shared" si="10"/>
        <v>500000</v>
      </c>
      <c r="F105" s="152">
        <f t="shared" si="10"/>
        <v>815000</v>
      </c>
      <c r="G105" s="156">
        <f t="shared" si="8"/>
        <v>163</v>
      </c>
    </row>
    <row r="106" spans="1:7" ht="25.5" customHeight="1">
      <c r="A106" s="143"/>
      <c r="B106" s="143"/>
      <c r="C106" s="144" t="s">
        <v>226</v>
      </c>
      <c r="D106" s="152">
        <f t="shared" si="10"/>
        <v>500000</v>
      </c>
      <c r="E106" s="152">
        <f t="shared" si="10"/>
        <v>500000</v>
      </c>
      <c r="F106" s="152">
        <f t="shared" si="10"/>
        <v>815000</v>
      </c>
      <c r="G106" s="155">
        <f t="shared" si="8"/>
        <v>163</v>
      </c>
    </row>
    <row r="107" spans="1:7" ht="25.5" customHeight="1">
      <c r="A107" s="143"/>
      <c r="B107" s="143"/>
      <c r="C107" s="148" t="s">
        <v>227</v>
      </c>
      <c r="D107" s="152">
        <v>500000</v>
      </c>
      <c r="E107" s="145">
        <v>500000</v>
      </c>
      <c r="F107" s="145">
        <v>815000</v>
      </c>
      <c r="G107" s="156">
        <f t="shared" si="8"/>
        <v>163</v>
      </c>
    </row>
    <row r="108" spans="1:7" ht="25.5" customHeight="1">
      <c r="A108" s="143"/>
      <c r="B108" s="143">
        <v>70005</v>
      </c>
      <c r="C108" s="148" t="s">
        <v>276</v>
      </c>
      <c r="D108" s="145">
        <f>SUM(D109)</f>
        <v>1076880</v>
      </c>
      <c r="E108" s="145">
        <f>SUM(E109)</f>
        <v>1063380</v>
      </c>
      <c r="F108" s="145">
        <f>SUM(F109)</f>
        <v>1034860</v>
      </c>
      <c r="G108" s="155">
        <f t="shared" si="8"/>
        <v>97.31798604449962</v>
      </c>
    </row>
    <row r="109" spans="1:7" ht="24" customHeight="1">
      <c r="A109" s="143"/>
      <c r="B109" s="143"/>
      <c r="C109" s="144" t="s">
        <v>226</v>
      </c>
      <c r="D109" s="145">
        <f>SUM(D110:D111)</f>
        <v>1076880</v>
      </c>
      <c r="E109" s="145">
        <f>SUM(E110:E111)</f>
        <v>1063380</v>
      </c>
      <c r="F109" s="145">
        <f>SUM(F110:F111)</f>
        <v>1034860</v>
      </c>
      <c r="G109" s="155">
        <f t="shared" si="8"/>
        <v>97.31798604449962</v>
      </c>
    </row>
    <row r="110" spans="1:7" ht="28.5" customHeight="1">
      <c r="A110" s="143"/>
      <c r="B110" s="143"/>
      <c r="C110" s="148" t="s">
        <v>208</v>
      </c>
      <c r="D110" s="145">
        <v>14000</v>
      </c>
      <c r="E110" s="145">
        <v>500</v>
      </c>
      <c r="F110" s="145">
        <v>14000</v>
      </c>
      <c r="G110" s="155">
        <f t="shared" si="8"/>
        <v>2800</v>
      </c>
    </row>
    <row r="111" spans="1:9" s="176" customFormat="1" ht="27.75" customHeight="1">
      <c r="A111" s="143"/>
      <c r="B111" s="143"/>
      <c r="C111" s="148" t="s">
        <v>209</v>
      </c>
      <c r="D111" s="145">
        <v>1062880</v>
      </c>
      <c r="E111" s="145">
        <v>1062880</v>
      </c>
      <c r="F111" s="145">
        <v>1020860</v>
      </c>
      <c r="G111" s="156">
        <f t="shared" si="8"/>
        <v>96.04659039590547</v>
      </c>
      <c r="H111" s="125"/>
      <c r="I111" s="175"/>
    </row>
    <row r="112" spans="1:9" s="176" customFormat="1" ht="27.75" customHeight="1">
      <c r="A112" s="143"/>
      <c r="B112" s="143">
        <v>70095</v>
      </c>
      <c r="C112" s="148" t="s">
        <v>17</v>
      </c>
      <c r="D112" s="145">
        <f>SUM(D113,D116)</f>
        <v>857600</v>
      </c>
      <c r="E112" s="145">
        <f>SUM(E113,E116)</f>
        <v>858030</v>
      </c>
      <c r="F112" s="145">
        <f>SUM(F113,F116)</f>
        <v>1033100</v>
      </c>
      <c r="G112" s="155">
        <f t="shared" si="8"/>
        <v>120.40371548780347</v>
      </c>
      <c r="H112" s="125"/>
      <c r="I112" s="175"/>
    </row>
    <row r="113" spans="1:9" s="176" customFormat="1" ht="27.75" customHeight="1">
      <c r="A113" s="143"/>
      <c r="B113" s="143"/>
      <c r="C113" s="144" t="s">
        <v>226</v>
      </c>
      <c r="D113" s="145">
        <f>SUM(D114:D115)</f>
        <v>87600</v>
      </c>
      <c r="E113" s="145">
        <f>SUM(E114:E115)</f>
        <v>158030</v>
      </c>
      <c r="F113" s="145">
        <f>SUM(F114:F115)</f>
        <v>148100</v>
      </c>
      <c r="G113" s="155">
        <f t="shared" si="8"/>
        <v>93.71638296525975</v>
      </c>
      <c r="H113" s="125"/>
      <c r="I113" s="175"/>
    </row>
    <row r="114" spans="1:9" s="176" customFormat="1" ht="27.75" customHeight="1">
      <c r="A114" s="143"/>
      <c r="B114" s="143"/>
      <c r="C114" s="148" t="s">
        <v>209</v>
      </c>
      <c r="D114" s="145">
        <v>82600</v>
      </c>
      <c r="E114" s="145">
        <v>153030</v>
      </c>
      <c r="F114" s="145">
        <v>143100</v>
      </c>
      <c r="G114" s="157">
        <f t="shared" si="8"/>
        <v>93.51107625955694</v>
      </c>
      <c r="H114" s="125"/>
      <c r="I114" s="175"/>
    </row>
    <row r="115" spans="1:9" s="176" customFormat="1" ht="27.75" customHeight="1">
      <c r="A115" s="143"/>
      <c r="B115" s="143"/>
      <c r="C115" s="148" t="s">
        <v>227</v>
      </c>
      <c r="D115" s="145">
        <v>5000</v>
      </c>
      <c r="E115" s="149">
        <v>5000</v>
      </c>
      <c r="F115" s="149">
        <v>5000</v>
      </c>
      <c r="G115" s="155">
        <f t="shared" si="8"/>
        <v>100</v>
      </c>
      <c r="H115" s="125"/>
      <c r="I115" s="175"/>
    </row>
    <row r="116" spans="1:9" s="178" customFormat="1" ht="32.25" customHeight="1">
      <c r="A116" s="143"/>
      <c r="B116" s="143"/>
      <c r="C116" s="144" t="s">
        <v>230</v>
      </c>
      <c r="D116" s="145">
        <f aca="true" t="shared" si="11" ref="D116:F117">SUM(D117)</f>
        <v>770000</v>
      </c>
      <c r="E116" s="145">
        <f t="shared" si="11"/>
        <v>700000</v>
      </c>
      <c r="F116" s="145">
        <f t="shared" si="11"/>
        <v>885000</v>
      </c>
      <c r="G116" s="155">
        <f t="shared" si="8"/>
        <v>126.42857142857142</v>
      </c>
      <c r="H116" s="158"/>
      <c r="I116" s="177"/>
    </row>
    <row r="117" spans="1:7" ht="38.25" customHeight="1">
      <c r="A117" s="143"/>
      <c r="B117" s="143"/>
      <c r="C117" s="148" t="s">
        <v>231</v>
      </c>
      <c r="D117" s="145">
        <f t="shared" si="11"/>
        <v>770000</v>
      </c>
      <c r="E117" s="145">
        <f t="shared" si="11"/>
        <v>700000</v>
      </c>
      <c r="F117" s="145">
        <f t="shared" si="11"/>
        <v>885000</v>
      </c>
      <c r="G117" s="155">
        <f t="shared" si="8"/>
        <v>126.42857142857142</v>
      </c>
    </row>
    <row r="118" spans="1:9" s="167" customFormat="1" ht="38.25" customHeight="1">
      <c r="A118" s="161"/>
      <c r="B118" s="162" t="s">
        <v>56</v>
      </c>
      <c r="C118" s="163" t="s">
        <v>277</v>
      </c>
      <c r="D118" s="165">
        <v>770000</v>
      </c>
      <c r="E118" s="165">
        <v>700000</v>
      </c>
      <c r="F118" s="165">
        <v>885000</v>
      </c>
      <c r="G118" s="155">
        <f t="shared" si="8"/>
        <v>126.42857142857142</v>
      </c>
      <c r="I118" s="168"/>
    </row>
    <row r="119" spans="1:7" ht="38.25" customHeight="1">
      <c r="A119" s="138">
        <v>710</v>
      </c>
      <c r="B119" s="138"/>
      <c r="C119" s="139" t="s">
        <v>43</v>
      </c>
      <c r="D119" s="140">
        <f>SUM(D120,D123)</f>
        <v>774100</v>
      </c>
      <c r="E119" s="140">
        <f>SUM(E120,E123)</f>
        <v>839100</v>
      </c>
      <c r="F119" s="140">
        <f>SUM(F120,F123)</f>
        <v>1310300</v>
      </c>
      <c r="G119" s="356">
        <f t="shared" si="8"/>
        <v>156.15540460016683</v>
      </c>
    </row>
    <row r="120" spans="1:7" ht="27.75" customHeight="1">
      <c r="A120" s="143"/>
      <c r="B120" s="143"/>
      <c r="C120" s="144" t="s">
        <v>226</v>
      </c>
      <c r="D120" s="145">
        <f>SUM(D121:D122)</f>
        <v>624100</v>
      </c>
      <c r="E120" s="145">
        <f>SUM(E121:E122)</f>
        <v>604100</v>
      </c>
      <c r="F120" s="145">
        <f>SUM(F121:F122)</f>
        <v>715300</v>
      </c>
      <c r="G120" s="155">
        <f aca="true" t="shared" si="12" ref="G120:G140">F120/E120*100</f>
        <v>118.4075484191359</v>
      </c>
    </row>
    <row r="121" spans="1:7" ht="27.75" customHeight="1">
      <c r="A121" s="143"/>
      <c r="B121" s="143"/>
      <c r="C121" s="148" t="s">
        <v>208</v>
      </c>
      <c r="D121" s="145">
        <f>SUM(D127)</f>
        <v>6000</v>
      </c>
      <c r="E121" s="145">
        <f>SUM(E127)</f>
        <v>6000</v>
      </c>
      <c r="F121" s="145">
        <f>SUM(F127)</f>
        <v>6000</v>
      </c>
      <c r="G121" s="155">
        <f t="shared" si="12"/>
        <v>100</v>
      </c>
    </row>
    <row r="122" spans="1:7" ht="42" customHeight="1">
      <c r="A122" s="143"/>
      <c r="B122" s="143"/>
      <c r="C122" s="148" t="s">
        <v>209</v>
      </c>
      <c r="D122" s="145">
        <f>SUM(D128,D131,D134)</f>
        <v>618100</v>
      </c>
      <c r="E122" s="145">
        <f>SUM(E128,E131,E134)</f>
        <v>598100</v>
      </c>
      <c r="F122" s="145">
        <f>SUM(F128,F131,F134)</f>
        <v>709300</v>
      </c>
      <c r="G122" s="155">
        <f t="shared" si="12"/>
        <v>118.59220866075908</v>
      </c>
    </row>
    <row r="123" spans="1:7" ht="27" customHeight="1">
      <c r="A123" s="143"/>
      <c r="B123" s="143"/>
      <c r="C123" s="144" t="s">
        <v>230</v>
      </c>
      <c r="D123" s="145">
        <f>SUM(D124)</f>
        <v>150000</v>
      </c>
      <c r="E123" s="145">
        <f>SUM(E124)</f>
        <v>235000</v>
      </c>
      <c r="F123" s="145">
        <f>SUM(F124)</f>
        <v>595000</v>
      </c>
      <c r="G123" s="156">
        <f t="shared" si="12"/>
        <v>253.19148936170214</v>
      </c>
    </row>
    <row r="124" spans="1:7" ht="26.25" customHeight="1">
      <c r="A124" s="143"/>
      <c r="B124" s="143"/>
      <c r="C124" s="148" t="s">
        <v>231</v>
      </c>
      <c r="D124" s="145">
        <f>SUM(D136)</f>
        <v>150000</v>
      </c>
      <c r="E124" s="145">
        <f>SUM(E136)</f>
        <v>235000</v>
      </c>
      <c r="F124" s="145">
        <f>SUM(F136)</f>
        <v>595000</v>
      </c>
      <c r="G124" s="179">
        <f t="shared" si="12"/>
        <v>253.19148936170214</v>
      </c>
    </row>
    <row r="125" spans="1:7" ht="24" customHeight="1">
      <c r="A125" s="143"/>
      <c r="B125" s="143">
        <v>71004</v>
      </c>
      <c r="C125" s="148" t="s">
        <v>278</v>
      </c>
      <c r="D125" s="145">
        <f>SUM(D126)</f>
        <v>200000</v>
      </c>
      <c r="E125" s="145">
        <f>SUM(E126)</f>
        <v>180000</v>
      </c>
      <c r="F125" s="145">
        <f>SUM(F126)</f>
        <v>170000</v>
      </c>
      <c r="G125" s="155">
        <f t="shared" si="12"/>
        <v>94.44444444444444</v>
      </c>
    </row>
    <row r="126" spans="1:7" ht="30" customHeight="1">
      <c r="A126" s="143"/>
      <c r="B126" s="143"/>
      <c r="C126" s="144" t="s">
        <v>226</v>
      </c>
      <c r="D126" s="145">
        <f>SUM(D127:D128)</f>
        <v>200000</v>
      </c>
      <c r="E126" s="145">
        <f>SUM(E127:E128)</f>
        <v>180000</v>
      </c>
      <c r="F126" s="145">
        <f>SUM(F127:F128)</f>
        <v>170000</v>
      </c>
      <c r="G126" s="156">
        <f t="shared" si="12"/>
        <v>94.44444444444444</v>
      </c>
    </row>
    <row r="127" spans="1:7" ht="24" customHeight="1">
      <c r="A127" s="143"/>
      <c r="B127" s="143"/>
      <c r="C127" s="148" t="s">
        <v>208</v>
      </c>
      <c r="D127" s="145">
        <v>6000</v>
      </c>
      <c r="E127" s="145">
        <v>6000</v>
      </c>
      <c r="F127" s="145">
        <v>6000</v>
      </c>
      <c r="G127" s="155">
        <f t="shared" si="12"/>
        <v>100</v>
      </c>
    </row>
    <row r="128" spans="1:7" ht="21" customHeight="1">
      <c r="A128" s="143"/>
      <c r="B128" s="143"/>
      <c r="C128" s="148" t="s">
        <v>209</v>
      </c>
      <c r="D128" s="145">
        <v>194000</v>
      </c>
      <c r="E128" s="145">
        <v>174000</v>
      </c>
      <c r="F128" s="145">
        <v>164000</v>
      </c>
      <c r="G128" s="155">
        <f t="shared" si="12"/>
        <v>94.25287356321839</v>
      </c>
    </row>
    <row r="129" spans="1:7" ht="26.25" customHeight="1">
      <c r="A129" s="143"/>
      <c r="B129" s="143">
        <v>71014</v>
      </c>
      <c r="C129" s="148" t="s">
        <v>279</v>
      </c>
      <c r="D129" s="145">
        <f aca="true" t="shared" si="13" ref="D129:F130">SUM(D130)</f>
        <v>2500</v>
      </c>
      <c r="E129" s="145">
        <f t="shared" si="13"/>
        <v>2500</v>
      </c>
      <c r="F129" s="145">
        <f t="shared" si="13"/>
        <v>2400</v>
      </c>
      <c r="G129" s="155">
        <f t="shared" si="12"/>
        <v>96</v>
      </c>
    </row>
    <row r="130" spans="1:7" ht="26.25" customHeight="1">
      <c r="A130" s="143"/>
      <c r="B130" s="143"/>
      <c r="C130" s="144" t="s">
        <v>226</v>
      </c>
      <c r="D130" s="145">
        <f t="shared" si="13"/>
        <v>2500</v>
      </c>
      <c r="E130" s="145">
        <f t="shared" si="13"/>
        <v>2500</v>
      </c>
      <c r="F130" s="145">
        <f t="shared" si="13"/>
        <v>2400</v>
      </c>
      <c r="G130" s="156">
        <f t="shared" si="12"/>
        <v>96</v>
      </c>
    </row>
    <row r="131" spans="1:7" ht="26.25" customHeight="1">
      <c r="A131" s="143"/>
      <c r="B131" s="143"/>
      <c r="C131" s="148" t="s">
        <v>209</v>
      </c>
      <c r="D131" s="145">
        <v>2500</v>
      </c>
      <c r="E131" s="145">
        <v>2500</v>
      </c>
      <c r="F131" s="152">
        <v>2400</v>
      </c>
      <c r="G131" s="155">
        <f t="shared" si="12"/>
        <v>96</v>
      </c>
    </row>
    <row r="132" spans="1:7" ht="26.25" customHeight="1">
      <c r="A132" s="143"/>
      <c r="B132" s="143">
        <v>71035</v>
      </c>
      <c r="C132" s="148" t="s">
        <v>44</v>
      </c>
      <c r="D132" s="145">
        <f>SUM(D133,D135)</f>
        <v>571600</v>
      </c>
      <c r="E132" s="145">
        <f>SUM(E133,E135)</f>
        <v>656600</v>
      </c>
      <c r="F132" s="145">
        <f>SUM(F133,F135)</f>
        <v>1137900</v>
      </c>
      <c r="G132" s="155">
        <f t="shared" si="12"/>
        <v>173.3018580566555</v>
      </c>
    </row>
    <row r="133" spans="1:7" ht="26.25" customHeight="1">
      <c r="A133" s="143"/>
      <c r="B133" s="143"/>
      <c r="C133" s="144" t="s">
        <v>226</v>
      </c>
      <c r="D133" s="145">
        <f>SUM(D134)</f>
        <v>421600</v>
      </c>
      <c r="E133" s="145">
        <f>SUM(E134)</f>
        <v>421600</v>
      </c>
      <c r="F133" s="145">
        <f>SUM(F134)</f>
        <v>542900</v>
      </c>
      <c r="G133" s="156">
        <f t="shared" si="12"/>
        <v>128.77134724857683</v>
      </c>
    </row>
    <row r="134" spans="1:7" ht="24" customHeight="1">
      <c r="A134" s="143"/>
      <c r="B134" s="143"/>
      <c r="C134" s="148" t="s">
        <v>209</v>
      </c>
      <c r="D134" s="145">
        <v>421600</v>
      </c>
      <c r="E134" s="145">
        <v>421600</v>
      </c>
      <c r="F134" s="145">
        <v>542900</v>
      </c>
      <c r="G134" s="155">
        <f t="shared" si="12"/>
        <v>128.77134724857683</v>
      </c>
    </row>
    <row r="135" spans="1:7" ht="30.75" customHeight="1">
      <c r="A135" s="143"/>
      <c r="B135" s="143"/>
      <c r="C135" s="144" t="s">
        <v>230</v>
      </c>
      <c r="D135" s="145">
        <f>SUM(D136)</f>
        <v>150000</v>
      </c>
      <c r="E135" s="145">
        <f>SUM(E136)</f>
        <v>235000</v>
      </c>
      <c r="F135" s="145">
        <f>SUM(F136)</f>
        <v>595000</v>
      </c>
      <c r="G135" s="155">
        <f t="shared" si="12"/>
        <v>253.19148936170214</v>
      </c>
    </row>
    <row r="136" spans="1:7" ht="30.75" customHeight="1">
      <c r="A136" s="143"/>
      <c r="B136" s="143"/>
      <c r="C136" s="148" t="s">
        <v>231</v>
      </c>
      <c r="D136" s="145">
        <f>SUM(D137:D141)</f>
        <v>150000</v>
      </c>
      <c r="E136" s="145">
        <f>SUM(E137:E141)</f>
        <v>235000</v>
      </c>
      <c r="F136" s="145">
        <f>SUM(F137:F141)</f>
        <v>595000</v>
      </c>
      <c r="G136" s="155">
        <f t="shared" si="12"/>
        <v>253.19148936170214</v>
      </c>
    </row>
    <row r="137" spans="1:9" s="167" customFormat="1" ht="29.25" customHeight="1">
      <c r="A137" s="161"/>
      <c r="B137" s="162" t="s">
        <v>56</v>
      </c>
      <c r="C137" s="172" t="s">
        <v>280</v>
      </c>
      <c r="D137" s="165">
        <v>70000</v>
      </c>
      <c r="E137" s="165">
        <v>70000</v>
      </c>
      <c r="F137" s="165">
        <v>270000</v>
      </c>
      <c r="G137" s="155">
        <f t="shared" si="12"/>
        <v>385.7142857142857</v>
      </c>
      <c r="I137" s="168"/>
    </row>
    <row r="138" spans="1:9" s="167" customFormat="1" ht="27.75" customHeight="1">
      <c r="A138" s="161"/>
      <c r="B138" s="162" t="s">
        <v>56</v>
      </c>
      <c r="C138" s="172" t="s">
        <v>281</v>
      </c>
      <c r="D138" s="165">
        <v>75000</v>
      </c>
      <c r="E138" s="165">
        <v>100000</v>
      </c>
      <c r="F138" s="165">
        <v>175000</v>
      </c>
      <c r="G138" s="155">
        <f t="shared" si="12"/>
        <v>175</v>
      </c>
      <c r="I138" s="168"/>
    </row>
    <row r="139" spans="1:9" s="167" customFormat="1" ht="29.25" customHeight="1">
      <c r="A139" s="161"/>
      <c r="B139" s="162" t="s">
        <v>56</v>
      </c>
      <c r="C139" s="172" t="s">
        <v>282</v>
      </c>
      <c r="D139" s="165">
        <v>5000</v>
      </c>
      <c r="E139" s="165">
        <v>5000</v>
      </c>
      <c r="F139" s="165">
        <v>0</v>
      </c>
      <c r="G139" s="155">
        <f t="shared" si="12"/>
        <v>0</v>
      </c>
      <c r="I139" s="168"/>
    </row>
    <row r="140" spans="1:9" s="167" customFormat="1" ht="41.25" customHeight="1">
      <c r="A140" s="161"/>
      <c r="B140" s="162" t="s">
        <v>56</v>
      </c>
      <c r="C140" s="163" t="s">
        <v>283</v>
      </c>
      <c r="D140" s="165">
        <v>0</v>
      </c>
      <c r="E140" s="165">
        <v>60000</v>
      </c>
      <c r="F140" s="165">
        <v>50000</v>
      </c>
      <c r="G140" s="155">
        <f t="shared" si="12"/>
        <v>83.33333333333334</v>
      </c>
      <c r="I140" s="168"/>
    </row>
    <row r="141" spans="1:9" s="167" customFormat="1" ht="34.5" customHeight="1">
      <c r="A141" s="161"/>
      <c r="B141" s="162" t="s">
        <v>56</v>
      </c>
      <c r="C141" s="163" t="s">
        <v>284</v>
      </c>
      <c r="D141" s="165">
        <v>0</v>
      </c>
      <c r="E141" s="165">
        <v>0</v>
      </c>
      <c r="F141" s="165">
        <v>100000</v>
      </c>
      <c r="G141" s="160" t="s">
        <v>56</v>
      </c>
      <c r="I141" s="168"/>
    </row>
    <row r="142" spans="1:7" ht="30" customHeight="1">
      <c r="A142" s="138">
        <v>750</v>
      </c>
      <c r="B142" s="138"/>
      <c r="C142" s="139" t="s">
        <v>47</v>
      </c>
      <c r="D142" s="140">
        <f>SUM(D143,D148)</f>
        <v>18552715</v>
      </c>
      <c r="E142" s="140">
        <f>SUM(E143,E148)</f>
        <v>19059093</v>
      </c>
      <c r="F142" s="140">
        <f>SUM(F143,F148)</f>
        <v>20215611</v>
      </c>
      <c r="G142" s="356">
        <f aca="true" t="shared" si="14" ref="G142:G165">F142/E142*100</f>
        <v>106.06806420431445</v>
      </c>
    </row>
    <row r="143" spans="1:7" ht="23.25" customHeight="1">
      <c r="A143" s="143"/>
      <c r="B143" s="143"/>
      <c r="C143" s="144" t="s">
        <v>226</v>
      </c>
      <c r="D143" s="145">
        <f>SUM(D144:D147)</f>
        <v>18384298</v>
      </c>
      <c r="E143" s="145">
        <f>SUM(E144:E147)</f>
        <v>18855556</v>
      </c>
      <c r="F143" s="145">
        <f>SUM(F144:F147)</f>
        <v>20023611</v>
      </c>
      <c r="G143" s="156">
        <f t="shared" si="14"/>
        <v>106.19475235840301</v>
      </c>
    </row>
    <row r="144" spans="1:7" ht="23.25" customHeight="1">
      <c r="A144" s="143"/>
      <c r="B144" s="143"/>
      <c r="C144" s="148" t="s">
        <v>208</v>
      </c>
      <c r="D144" s="145">
        <f>SUM(D154,D162,D174,D183)</f>
        <v>12232299</v>
      </c>
      <c r="E144" s="145">
        <f>SUM(E154,E162,E174,E183)</f>
        <v>12486679</v>
      </c>
      <c r="F144" s="145">
        <f>SUM(F154,F162,F174,F183)</f>
        <v>13427661</v>
      </c>
      <c r="G144" s="155">
        <f t="shared" si="14"/>
        <v>107.53588684389179</v>
      </c>
    </row>
    <row r="145" spans="1:7" ht="23.25" customHeight="1">
      <c r="A145" s="143"/>
      <c r="B145" s="143"/>
      <c r="C145" s="148" t="s">
        <v>209</v>
      </c>
      <c r="D145" s="145">
        <f>SUM(D155,D158,D163,D175,D184)</f>
        <v>5519914</v>
      </c>
      <c r="E145" s="145">
        <f>SUM(E155,E158,E163,E175,E184)</f>
        <v>5721292</v>
      </c>
      <c r="F145" s="145">
        <f>SUM(F155,F158,F163,F175,F184)</f>
        <v>5965136</v>
      </c>
      <c r="G145" s="155">
        <f t="shared" si="14"/>
        <v>104.26204430747461</v>
      </c>
    </row>
    <row r="146" spans="1:7" ht="27.75" customHeight="1">
      <c r="A146" s="143"/>
      <c r="B146" s="143"/>
      <c r="C146" s="148" t="s">
        <v>227</v>
      </c>
      <c r="D146" s="145">
        <f>SUM(D176)</f>
        <v>65000</v>
      </c>
      <c r="E146" s="145">
        <f>SUM(E176)</f>
        <v>65000</v>
      </c>
      <c r="F146" s="145">
        <f>SUM(F176)</f>
        <v>65000</v>
      </c>
      <c r="G146" s="155">
        <f t="shared" si="14"/>
        <v>100</v>
      </c>
    </row>
    <row r="147" spans="1:7" ht="24" customHeight="1">
      <c r="A147" s="143"/>
      <c r="B147" s="143"/>
      <c r="C147" s="148" t="s">
        <v>211</v>
      </c>
      <c r="D147" s="145">
        <f>SUM(D159,D164,D177,D185)</f>
        <v>567085</v>
      </c>
      <c r="E147" s="145">
        <f>SUM(E159,E164,E177,E185)</f>
        <v>582585</v>
      </c>
      <c r="F147" s="145">
        <f>SUM(F159,F164,F177,F185)</f>
        <v>565814</v>
      </c>
      <c r="G147" s="156">
        <f t="shared" si="14"/>
        <v>97.12127844005596</v>
      </c>
    </row>
    <row r="148" spans="1:7" ht="24" customHeight="1">
      <c r="A148" s="143"/>
      <c r="B148" s="143"/>
      <c r="C148" s="144" t="s">
        <v>230</v>
      </c>
      <c r="D148" s="145">
        <f>SUM(D149:D151)</f>
        <v>168417</v>
      </c>
      <c r="E148" s="145">
        <f>SUM(E149:E151)</f>
        <v>203537</v>
      </c>
      <c r="F148" s="145">
        <f>SUM(F149:F151)</f>
        <v>192000</v>
      </c>
      <c r="G148" s="155">
        <f t="shared" si="14"/>
        <v>94.33174312287201</v>
      </c>
    </row>
    <row r="149" spans="1:7" ht="24" customHeight="1">
      <c r="A149" s="143"/>
      <c r="B149" s="143"/>
      <c r="C149" s="148" t="s">
        <v>231</v>
      </c>
      <c r="D149" s="145">
        <f>SUM(D166,D179)</f>
        <v>0</v>
      </c>
      <c r="E149" s="145">
        <f>SUM(E166,E179)</f>
        <v>15120</v>
      </c>
      <c r="F149" s="145">
        <f>SUM(F166,F179)</f>
        <v>125000</v>
      </c>
      <c r="G149" s="155">
        <f t="shared" si="14"/>
        <v>826.7195767195767</v>
      </c>
    </row>
    <row r="150" spans="1:7" ht="24" customHeight="1">
      <c r="A150" s="143"/>
      <c r="B150" s="143"/>
      <c r="C150" s="148" t="s">
        <v>203</v>
      </c>
      <c r="D150" s="145">
        <f>SUM(D169)</f>
        <v>70000</v>
      </c>
      <c r="E150" s="145">
        <f>SUM(E169)</f>
        <v>90000</v>
      </c>
      <c r="F150" s="145">
        <f>SUM(F169)</f>
        <v>67000</v>
      </c>
      <c r="G150" s="156">
        <f t="shared" si="14"/>
        <v>74.44444444444444</v>
      </c>
    </row>
    <row r="151" spans="1:7" ht="24" customHeight="1">
      <c r="A151" s="143"/>
      <c r="B151" s="143"/>
      <c r="C151" s="148" t="s">
        <v>204</v>
      </c>
      <c r="D151" s="145">
        <f>SUM(D187)</f>
        <v>98417</v>
      </c>
      <c r="E151" s="145">
        <f>SUM(E187)</f>
        <v>98417</v>
      </c>
      <c r="F151" s="145">
        <f>SUM(F187)</f>
        <v>0</v>
      </c>
      <c r="G151" s="155">
        <f t="shared" si="14"/>
        <v>0</v>
      </c>
    </row>
    <row r="152" spans="1:7" ht="24" customHeight="1">
      <c r="A152" s="143"/>
      <c r="B152" s="143">
        <v>75011</v>
      </c>
      <c r="C152" s="148" t="s">
        <v>48</v>
      </c>
      <c r="D152" s="145">
        <f>SUM(D153)</f>
        <v>335244</v>
      </c>
      <c r="E152" s="145">
        <f>SUM(E153)</f>
        <v>335244</v>
      </c>
      <c r="F152" s="145">
        <f>SUM(F153)</f>
        <v>359343</v>
      </c>
      <c r="G152" s="155">
        <f t="shared" si="14"/>
        <v>107.18849554354439</v>
      </c>
    </row>
    <row r="153" spans="1:7" ht="24" customHeight="1">
      <c r="A153" s="143"/>
      <c r="B153" s="143"/>
      <c r="C153" s="144" t="s">
        <v>226</v>
      </c>
      <c r="D153" s="145">
        <f>SUM(D154:D155)</f>
        <v>335244</v>
      </c>
      <c r="E153" s="145">
        <f>SUM(E154:E155)</f>
        <v>335244</v>
      </c>
      <c r="F153" s="145">
        <f>SUM(F154:F155)</f>
        <v>359343</v>
      </c>
      <c r="G153" s="155">
        <f t="shared" si="14"/>
        <v>107.18849554354439</v>
      </c>
    </row>
    <row r="154" spans="1:7" ht="29.25" customHeight="1">
      <c r="A154" s="143"/>
      <c r="B154" s="143"/>
      <c r="C154" s="148" t="s">
        <v>208</v>
      </c>
      <c r="D154" s="145">
        <v>310645</v>
      </c>
      <c r="E154" s="145">
        <v>310645</v>
      </c>
      <c r="F154" s="145">
        <v>333287</v>
      </c>
      <c r="G154" s="155">
        <f t="shared" si="14"/>
        <v>107.2887057573758</v>
      </c>
    </row>
    <row r="155" spans="1:7" ht="29.25" customHeight="1">
      <c r="A155" s="143"/>
      <c r="B155" s="143"/>
      <c r="C155" s="148" t="s">
        <v>209</v>
      </c>
      <c r="D155" s="145">
        <v>24599</v>
      </c>
      <c r="E155" s="145">
        <v>24599</v>
      </c>
      <c r="F155" s="145">
        <v>26056</v>
      </c>
      <c r="G155" s="155">
        <f t="shared" si="14"/>
        <v>105.92300500020326</v>
      </c>
    </row>
    <row r="156" spans="1:7" ht="23.25" customHeight="1">
      <c r="A156" s="143"/>
      <c r="B156" s="143">
        <v>75022</v>
      </c>
      <c r="C156" s="148" t="s">
        <v>285</v>
      </c>
      <c r="D156" s="145">
        <f>SUM(D157)</f>
        <v>515040</v>
      </c>
      <c r="E156" s="145">
        <f>SUM(E157)</f>
        <v>515040</v>
      </c>
      <c r="F156" s="145">
        <f>SUM(F157)</f>
        <v>502900</v>
      </c>
      <c r="G156" s="155">
        <f t="shared" si="14"/>
        <v>97.64290152221187</v>
      </c>
    </row>
    <row r="157" spans="1:7" ht="27" customHeight="1">
      <c r="A157" s="143"/>
      <c r="B157" s="143"/>
      <c r="C157" s="144" t="s">
        <v>226</v>
      </c>
      <c r="D157" s="145">
        <f>SUM(D158:D159)</f>
        <v>515040</v>
      </c>
      <c r="E157" s="145">
        <f>SUM(E158:E159)</f>
        <v>515040</v>
      </c>
      <c r="F157" s="145">
        <f>SUM(F158:F159)</f>
        <v>502900</v>
      </c>
      <c r="G157" s="155">
        <f t="shared" si="14"/>
        <v>97.64290152221187</v>
      </c>
    </row>
    <row r="158" spans="1:7" ht="27" customHeight="1">
      <c r="A158" s="143"/>
      <c r="B158" s="143"/>
      <c r="C158" s="148" t="s">
        <v>286</v>
      </c>
      <c r="D158" s="145">
        <v>6700</v>
      </c>
      <c r="E158" s="145">
        <v>6700</v>
      </c>
      <c r="F158" s="145">
        <v>7900</v>
      </c>
      <c r="G158" s="154">
        <f t="shared" si="14"/>
        <v>117.91044776119404</v>
      </c>
    </row>
    <row r="159" spans="1:7" ht="30" customHeight="1">
      <c r="A159" s="143"/>
      <c r="B159" s="143"/>
      <c r="C159" s="148" t="s">
        <v>211</v>
      </c>
      <c r="D159" s="145">
        <v>508340</v>
      </c>
      <c r="E159" s="145">
        <v>508340</v>
      </c>
      <c r="F159" s="145">
        <v>495000</v>
      </c>
      <c r="G159" s="155">
        <f t="shared" si="14"/>
        <v>97.37577212102137</v>
      </c>
    </row>
    <row r="160" spans="1:7" ht="24" customHeight="1">
      <c r="A160" s="143"/>
      <c r="B160" s="143">
        <v>75023</v>
      </c>
      <c r="C160" s="148" t="s">
        <v>51</v>
      </c>
      <c r="D160" s="145">
        <f>SUM(D161,D165)</f>
        <v>14920064</v>
      </c>
      <c r="E160" s="145">
        <f>SUM(E161,E165)</f>
        <v>15137442</v>
      </c>
      <c r="F160" s="145">
        <f>SUM(F161,F165)</f>
        <v>16219344</v>
      </c>
      <c r="G160" s="156">
        <f t="shared" si="14"/>
        <v>107.14719171178326</v>
      </c>
    </row>
    <row r="161" spans="1:7" ht="27" customHeight="1">
      <c r="A161" s="143"/>
      <c r="B161" s="143"/>
      <c r="C161" s="144" t="s">
        <v>226</v>
      </c>
      <c r="D161" s="145">
        <f>SUM(D162:D164)</f>
        <v>14850064</v>
      </c>
      <c r="E161" s="145">
        <f>SUM(E162:E164)</f>
        <v>15047442</v>
      </c>
      <c r="F161" s="145">
        <f>SUM(F162:F164)</f>
        <v>16027344</v>
      </c>
      <c r="G161" s="155">
        <f t="shared" si="14"/>
        <v>106.51208358204671</v>
      </c>
    </row>
    <row r="162" spans="1:7" ht="27" customHeight="1">
      <c r="A162" s="143"/>
      <c r="B162" s="143"/>
      <c r="C162" s="148" t="s">
        <v>208</v>
      </c>
      <c r="D162" s="145">
        <v>11720144</v>
      </c>
      <c r="E162" s="145">
        <v>11963644</v>
      </c>
      <c r="F162" s="145">
        <v>12886534</v>
      </c>
      <c r="G162" s="155">
        <f t="shared" si="14"/>
        <v>107.71412121591047</v>
      </c>
    </row>
    <row r="163" spans="1:7" ht="34.5" customHeight="1">
      <c r="A163" s="143"/>
      <c r="B163" s="143"/>
      <c r="C163" s="148" t="s">
        <v>209</v>
      </c>
      <c r="D163" s="145">
        <v>3096100</v>
      </c>
      <c r="E163" s="145">
        <v>3050978</v>
      </c>
      <c r="F163" s="145">
        <v>3110540</v>
      </c>
      <c r="G163" s="155">
        <f t="shared" si="14"/>
        <v>101.95222646639866</v>
      </c>
    </row>
    <row r="164" spans="1:7" ht="27" customHeight="1">
      <c r="A164" s="143"/>
      <c r="B164" s="143"/>
      <c r="C164" s="148" t="s">
        <v>211</v>
      </c>
      <c r="D164" s="145">
        <v>33820</v>
      </c>
      <c r="E164" s="145">
        <v>32820</v>
      </c>
      <c r="F164" s="145">
        <v>30270</v>
      </c>
      <c r="G164" s="156">
        <f t="shared" si="14"/>
        <v>92.23034734917734</v>
      </c>
    </row>
    <row r="165" spans="1:7" ht="27" customHeight="1">
      <c r="A165" s="143"/>
      <c r="B165" s="143"/>
      <c r="C165" s="144" t="s">
        <v>230</v>
      </c>
      <c r="D165" s="145">
        <f>SUM(D166,D169)</f>
        <v>70000</v>
      </c>
      <c r="E165" s="145">
        <f>SUM(E166,E169)</f>
        <v>90000</v>
      </c>
      <c r="F165" s="145">
        <f>SUM(F166,F169)</f>
        <v>192000</v>
      </c>
      <c r="G165" s="155">
        <f t="shared" si="14"/>
        <v>213.33333333333334</v>
      </c>
    </row>
    <row r="166" spans="1:7" ht="27" customHeight="1">
      <c r="A166" s="143"/>
      <c r="B166" s="143"/>
      <c r="C166" s="148" t="s">
        <v>231</v>
      </c>
      <c r="D166" s="145">
        <f>SUM(D167:D168)</f>
        <v>0</v>
      </c>
      <c r="E166" s="145">
        <f>SUM(E167:E168)</f>
        <v>0</v>
      </c>
      <c r="F166" s="145">
        <f>SUM(F167:F168)</f>
        <v>125000</v>
      </c>
      <c r="G166" s="160" t="s">
        <v>56</v>
      </c>
    </row>
    <row r="167" spans="1:9" s="167" customFormat="1" ht="27" customHeight="1">
      <c r="A167" s="161"/>
      <c r="B167" s="162" t="s">
        <v>56</v>
      </c>
      <c r="C167" s="163" t="s">
        <v>287</v>
      </c>
      <c r="D167" s="165">
        <v>0</v>
      </c>
      <c r="E167" s="165">
        <v>0</v>
      </c>
      <c r="F167" s="165">
        <v>60000</v>
      </c>
      <c r="G167" s="171" t="s">
        <v>56</v>
      </c>
      <c r="I167" s="168"/>
    </row>
    <row r="168" spans="1:9" s="167" customFormat="1" ht="27" customHeight="1">
      <c r="A168" s="161"/>
      <c r="B168" s="162" t="s">
        <v>56</v>
      </c>
      <c r="C168" s="163" t="s">
        <v>288</v>
      </c>
      <c r="D168" s="165">
        <v>0</v>
      </c>
      <c r="E168" s="165">
        <v>0</v>
      </c>
      <c r="F168" s="165">
        <v>65000</v>
      </c>
      <c r="G168" s="171" t="s">
        <v>56</v>
      </c>
      <c r="I168" s="168"/>
    </row>
    <row r="169" spans="1:7" ht="27" customHeight="1">
      <c r="A169" s="143"/>
      <c r="B169" s="143"/>
      <c r="C169" s="148" t="s">
        <v>203</v>
      </c>
      <c r="D169" s="145">
        <f>SUM(D170:D171)</f>
        <v>70000</v>
      </c>
      <c r="E169" s="145">
        <f>SUM(E170:E171)</f>
        <v>90000</v>
      </c>
      <c r="F169" s="145">
        <f>SUM(F170:F171)</f>
        <v>67000</v>
      </c>
      <c r="G169" s="155">
        <f aca="true" t="shared" si="15" ref="G169:G211">F169/E169*100</f>
        <v>74.44444444444444</v>
      </c>
    </row>
    <row r="170" spans="1:9" s="167" customFormat="1" ht="27" customHeight="1">
      <c r="A170" s="161"/>
      <c r="B170" s="162" t="s">
        <v>56</v>
      </c>
      <c r="C170" s="163" t="s">
        <v>289</v>
      </c>
      <c r="D170" s="165">
        <v>70000</v>
      </c>
      <c r="E170" s="165">
        <v>70000</v>
      </c>
      <c r="F170" s="165">
        <v>67000</v>
      </c>
      <c r="G170" s="155">
        <f t="shared" si="15"/>
        <v>95.71428571428572</v>
      </c>
      <c r="I170" s="168"/>
    </row>
    <row r="171" spans="1:9" s="167" customFormat="1" ht="27" customHeight="1">
      <c r="A171" s="161"/>
      <c r="B171" s="162" t="s">
        <v>56</v>
      </c>
      <c r="C171" s="163" t="s">
        <v>290</v>
      </c>
      <c r="D171" s="165">
        <v>0</v>
      </c>
      <c r="E171" s="165">
        <v>20000</v>
      </c>
      <c r="F171" s="165">
        <v>0</v>
      </c>
      <c r="G171" s="155">
        <f t="shared" si="15"/>
        <v>0</v>
      </c>
      <c r="I171" s="168"/>
    </row>
    <row r="172" spans="1:7" ht="24.75" customHeight="1">
      <c r="A172" s="143"/>
      <c r="B172" s="143">
        <v>75075</v>
      </c>
      <c r="C172" s="148" t="s">
        <v>52</v>
      </c>
      <c r="D172" s="145">
        <f>SUM(D173,D178)</f>
        <v>2008150</v>
      </c>
      <c r="E172" s="145">
        <f>SUM(E173,E178)</f>
        <v>2153650</v>
      </c>
      <c r="F172" s="145">
        <f>SUM(F173,F178)</f>
        <v>2222320</v>
      </c>
      <c r="G172" s="155">
        <f t="shared" si="15"/>
        <v>103.1885403849279</v>
      </c>
    </row>
    <row r="173" spans="1:7" ht="21.75" customHeight="1">
      <c r="A173" s="143"/>
      <c r="B173" s="143"/>
      <c r="C173" s="144" t="s">
        <v>226</v>
      </c>
      <c r="D173" s="145">
        <f>SUM(D174:D177)</f>
        <v>2008150</v>
      </c>
      <c r="E173" s="145">
        <f>SUM(E174:E177)</f>
        <v>2138530</v>
      </c>
      <c r="F173" s="145">
        <f>SUM(F174:F177)</f>
        <v>2222320</v>
      </c>
      <c r="G173" s="156">
        <f t="shared" si="15"/>
        <v>103.91811197411307</v>
      </c>
    </row>
    <row r="174" spans="1:7" ht="21.75" customHeight="1">
      <c r="A174" s="143"/>
      <c r="B174" s="143"/>
      <c r="C174" s="148" t="s">
        <v>208</v>
      </c>
      <c r="D174" s="145">
        <v>51750</v>
      </c>
      <c r="E174" s="145">
        <v>55630</v>
      </c>
      <c r="F174" s="145">
        <v>61750</v>
      </c>
      <c r="G174" s="155">
        <f t="shared" si="15"/>
        <v>111.00125831385942</v>
      </c>
    </row>
    <row r="175" spans="1:7" ht="21.75" customHeight="1">
      <c r="A175" s="143"/>
      <c r="B175" s="143"/>
      <c r="C175" s="148" t="s">
        <v>209</v>
      </c>
      <c r="D175" s="145">
        <v>1871400</v>
      </c>
      <c r="E175" s="145">
        <v>1997900</v>
      </c>
      <c r="F175" s="145">
        <v>2075570</v>
      </c>
      <c r="G175" s="155">
        <f t="shared" si="15"/>
        <v>103.88758196105911</v>
      </c>
    </row>
    <row r="176" spans="1:7" ht="21.75" customHeight="1">
      <c r="A176" s="143"/>
      <c r="B176" s="143"/>
      <c r="C176" s="148" t="s">
        <v>227</v>
      </c>
      <c r="D176" s="145">
        <v>65000</v>
      </c>
      <c r="E176" s="145">
        <v>65000</v>
      </c>
      <c r="F176" s="145">
        <v>65000</v>
      </c>
      <c r="G176" s="155">
        <f t="shared" si="15"/>
        <v>100</v>
      </c>
    </row>
    <row r="177" spans="1:8" ht="21.75" customHeight="1">
      <c r="A177" s="143"/>
      <c r="B177" s="143"/>
      <c r="C177" s="148" t="s">
        <v>211</v>
      </c>
      <c r="D177" s="145">
        <v>20000</v>
      </c>
      <c r="E177" s="145">
        <v>20000</v>
      </c>
      <c r="F177" s="145">
        <v>20000</v>
      </c>
      <c r="G177" s="157">
        <f t="shared" si="15"/>
        <v>100</v>
      </c>
      <c r="H177" s="180"/>
    </row>
    <row r="178" spans="1:7" ht="21.75" customHeight="1">
      <c r="A178" s="143"/>
      <c r="B178" s="143"/>
      <c r="C178" s="144" t="s">
        <v>230</v>
      </c>
      <c r="D178" s="145">
        <f aca="true" t="shared" si="16" ref="D178:F179">SUM(D179)</f>
        <v>0</v>
      </c>
      <c r="E178" s="145">
        <f t="shared" si="16"/>
        <v>15120</v>
      </c>
      <c r="F178" s="145">
        <f t="shared" si="16"/>
        <v>0</v>
      </c>
      <c r="G178" s="155">
        <f t="shared" si="15"/>
        <v>0</v>
      </c>
    </row>
    <row r="179" spans="1:7" ht="21.75" customHeight="1">
      <c r="A179" s="143"/>
      <c r="B179" s="143"/>
      <c r="C179" s="148" t="s">
        <v>231</v>
      </c>
      <c r="D179" s="145">
        <f t="shared" si="16"/>
        <v>0</v>
      </c>
      <c r="E179" s="145">
        <f t="shared" si="16"/>
        <v>15120</v>
      </c>
      <c r="F179" s="145">
        <f t="shared" si="16"/>
        <v>0</v>
      </c>
      <c r="G179" s="155">
        <f t="shared" si="15"/>
        <v>0</v>
      </c>
    </row>
    <row r="180" spans="1:9" s="167" customFormat="1" ht="21.75" customHeight="1">
      <c r="A180" s="161"/>
      <c r="B180" s="162" t="s">
        <v>56</v>
      </c>
      <c r="C180" s="163" t="s">
        <v>291</v>
      </c>
      <c r="D180" s="165">
        <v>0</v>
      </c>
      <c r="E180" s="165">
        <v>15120</v>
      </c>
      <c r="F180" s="165">
        <v>0</v>
      </c>
      <c r="G180" s="155">
        <f t="shared" si="15"/>
        <v>0</v>
      </c>
      <c r="I180" s="168"/>
    </row>
    <row r="181" spans="1:9" s="158" customFormat="1" ht="26.25" customHeight="1">
      <c r="A181" s="143"/>
      <c r="B181" s="143">
        <v>75095</v>
      </c>
      <c r="C181" s="148" t="s">
        <v>17</v>
      </c>
      <c r="D181" s="145">
        <f>SUM(D182,D186)</f>
        <v>774217</v>
      </c>
      <c r="E181" s="145">
        <f>SUM(E182,E186)</f>
        <v>917717</v>
      </c>
      <c r="F181" s="145">
        <f>SUM(F182,F186)</f>
        <v>911704</v>
      </c>
      <c r="G181" s="155">
        <f t="shared" si="15"/>
        <v>99.34478711846899</v>
      </c>
      <c r="I181" s="159"/>
    </row>
    <row r="182" spans="1:7" ht="23.25" customHeight="1">
      <c r="A182" s="143"/>
      <c r="B182" s="143"/>
      <c r="C182" s="144" t="s">
        <v>226</v>
      </c>
      <c r="D182" s="145">
        <f>SUM(D183:D185)</f>
        <v>675800</v>
      </c>
      <c r="E182" s="145">
        <f>SUM(E183:E185)</f>
        <v>819300</v>
      </c>
      <c r="F182" s="145">
        <f>SUM(F183:F185)</f>
        <v>911704</v>
      </c>
      <c r="G182" s="155">
        <f t="shared" si="15"/>
        <v>111.27840839741243</v>
      </c>
    </row>
    <row r="183" spans="1:7" ht="23.25" customHeight="1">
      <c r="A183" s="143"/>
      <c r="B183" s="143"/>
      <c r="C183" s="148" t="s">
        <v>208</v>
      </c>
      <c r="D183" s="145">
        <v>149760</v>
      </c>
      <c r="E183" s="145">
        <v>156760</v>
      </c>
      <c r="F183" s="152">
        <v>146090</v>
      </c>
      <c r="G183" s="155">
        <f t="shared" si="15"/>
        <v>93.1934166879306</v>
      </c>
    </row>
    <row r="184" spans="1:7" ht="23.25" customHeight="1">
      <c r="A184" s="143"/>
      <c r="B184" s="143"/>
      <c r="C184" s="148" t="s">
        <v>209</v>
      </c>
      <c r="D184" s="145">
        <v>521115</v>
      </c>
      <c r="E184" s="145">
        <v>641115</v>
      </c>
      <c r="F184" s="145">
        <v>745070</v>
      </c>
      <c r="G184" s="155">
        <f t="shared" si="15"/>
        <v>116.21471966807826</v>
      </c>
    </row>
    <row r="185" spans="1:7" ht="27" customHeight="1">
      <c r="A185" s="143"/>
      <c r="B185" s="143"/>
      <c r="C185" s="148" t="s">
        <v>211</v>
      </c>
      <c r="D185" s="145">
        <v>4925</v>
      </c>
      <c r="E185" s="145">
        <v>21425</v>
      </c>
      <c r="F185" s="145">
        <v>20544</v>
      </c>
      <c r="G185" s="155">
        <f t="shared" si="15"/>
        <v>95.8879813302217</v>
      </c>
    </row>
    <row r="186" spans="1:7" ht="22.5" customHeight="1">
      <c r="A186" s="143"/>
      <c r="B186" s="143"/>
      <c r="C186" s="144" t="s">
        <v>230</v>
      </c>
      <c r="D186" s="145">
        <f aca="true" t="shared" si="17" ref="D186:F187">SUM(D187)</f>
        <v>98417</v>
      </c>
      <c r="E186" s="145">
        <f t="shared" si="17"/>
        <v>98417</v>
      </c>
      <c r="F186" s="145">
        <f t="shared" si="17"/>
        <v>0</v>
      </c>
      <c r="G186" s="157">
        <f t="shared" si="15"/>
        <v>0</v>
      </c>
    </row>
    <row r="187" spans="1:7" ht="22.5" customHeight="1">
      <c r="A187" s="143"/>
      <c r="B187" s="143"/>
      <c r="C187" s="148" t="s">
        <v>204</v>
      </c>
      <c r="D187" s="145">
        <f t="shared" si="17"/>
        <v>98417</v>
      </c>
      <c r="E187" s="145">
        <f t="shared" si="17"/>
        <v>98417</v>
      </c>
      <c r="F187" s="145">
        <f t="shared" si="17"/>
        <v>0</v>
      </c>
      <c r="G187" s="155">
        <f t="shared" si="15"/>
        <v>0</v>
      </c>
    </row>
    <row r="188" spans="1:9" s="167" customFormat="1" ht="32.25" customHeight="1">
      <c r="A188" s="161"/>
      <c r="B188" s="162" t="s">
        <v>56</v>
      </c>
      <c r="C188" s="163" t="s">
        <v>273</v>
      </c>
      <c r="D188" s="165">
        <v>98417</v>
      </c>
      <c r="E188" s="165">
        <v>98417</v>
      </c>
      <c r="F188" s="165">
        <v>0</v>
      </c>
      <c r="G188" s="155">
        <f t="shared" si="15"/>
        <v>0</v>
      </c>
      <c r="I188" s="168"/>
    </row>
    <row r="189" spans="1:7" ht="36.75" customHeight="1">
      <c r="A189" s="138">
        <v>751</v>
      </c>
      <c r="B189" s="138"/>
      <c r="C189" s="139" t="s">
        <v>53</v>
      </c>
      <c r="D189" s="140">
        <f aca="true" t="shared" si="18" ref="D189:F190">SUM(D190)</f>
        <v>10407</v>
      </c>
      <c r="E189" s="140">
        <f t="shared" si="18"/>
        <v>10407</v>
      </c>
      <c r="F189" s="140">
        <f t="shared" si="18"/>
        <v>10320</v>
      </c>
      <c r="G189" s="356">
        <f t="shared" si="15"/>
        <v>99.16402421447103</v>
      </c>
    </row>
    <row r="190" spans="1:7" ht="22.5" customHeight="1">
      <c r="A190" s="143"/>
      <c r="B190" s="143"/>
      <c r="C190" s="144" t="s">
        <v>226</v>
      </c>
      <c r="D190" s="145">
        <f t="shared" si="18"/>
        <v>10407</v>
      </c>
      <c r="E190" s="145">
        <f t="shared" si="18"/>
        <v>10407</v>
      </c>
      <c r="F190" s="145">
        <f t="shared" si="18"/>
        <v>10320</v>
      </c>
      <c r="G190" s="155">
        <f t="shared" si="15"/>
        <v>99.16402421447103</v>
      </c>
    </row>
    <row r="191" spans="1:7" ht="22.5" customHeight="1">
      <c r="A191" s="143"/>
      <c r="B191" s="143"/>
      <c r="C191" s="148" t="s">
        <v>209</v>
      </c>
      <c r="D191" s="145">
        <f>SUM(D194)</f>
        <v>10407</v>
      </c>
      <c r="E191" s="145">
        <f>SUM(E194)</f>
        <v>10407</v>
      </c>
      <c r="F191" s="145">
        <f>SUM(F194)</f>
        <v>10320</v>
      </c>
      <c r="G191" s="155">
        <f t="shared" si="15"/>
        <v>99.16402421447103</v>
      </c>
    </row>
    <row r="192" spans="1:7" ht="31.5" customHeight="1">
      <c r="A192" s="143"/>
      <c r="B192" s="143">
        <v>75101</v>
      </c>
      <c r="C192" s="148" t="s">
        <v>54</v>
      </c>
      <c r="D192" s="145">
        <f aca="true" t="shared" si="19" ref="D192:F193">SUM(D193)</f>
        <v>10407</v>
      </c>
      <c r="E192" s="145">
        <f t="shared" si="19"/>
        <v>10407</v>
      </c>
      <c r="F192" s="145">
        <f t="shared" si="19"/>
        <v>10320</v>
      </c>
      <c r="G192" s="155">
        <f t="shared" si="15"/>
        <v>99.16402421447103</v>
      </c>
    </row>
    <row r="193" spans="1:7" ht="21.75" customHeight="1">
      <c r="A193" s="143"/>
      <c r="B193" s="143"/>
      <c r="C193" s="144" t="s">
        <v>226</v>
      </c>
      <c r="D193" s="145">
        <f t="shared" si="19"/>
        <v>10407</v>
      </c>
      <c r="E193" s="145">
        <f t="shared" si="19"/>
        <v>10407</v>
      </c>
      <c r="F193" s="151">
        <f t="shared" si="19"/>
        <v>10320</v>
      </c>
      <c r="G193" s="156">
        <f t="shared" si="15"/>
        <v>99.16402421447103</v>
      </c>
    </row>
    <row r="194" spans="1:7" ht="21.75" customHeight="1">
      <c r="A194" s="143"/>
      <c r="B194" s="143"/>
      <c r="C194" s="148" t="s">
        <v>209</v>
      </c>
      <c r="D194" s="145">
        <v>10407</v>
      </c>
      <c r="E194" s="145">
        <v>10407</v>
      </c>
      <c r="F194" s="151">
        <v>10320</v>
      </c>
      <c r="G194" s="155">
        <f t="shared" si="15"/>
        <v>99.16402421447103</v>
      </c>
    </row>
    <row r="195" spans="1:7" ht="21.75" customHeight="1">
      <c r="A195" s="138">
        <v>752</v>
      </c>
      <c r="B195" s="138"/>
      <c r="C195" s="139" t="s">
        <v>55</v>
      </c>
      <c r="D195" s="181">
        <f aca="true" t="shared" si="20" ref="D195:F196">SUM(D196)</f>
        <v>600</v>
      </c>
      <c r="E195" s="181">
        <f t="shared" si="20"/>
        <v>600</v>
      </c>
      <c r="F195" s="181">
        <f t="shared" si="20"/>
        <v>600</v>
      </c>
      <c r="G195" s="155">
        <f t="shared" si="15"/>
        <v>100</v>
      </c>
    </row>
    <row r="196" spans="1:7" ht="21.75" customHeight="1">
      <c r="A196" s="143"/>
      <c r="B196" s="143"/>
      <c r="C196" s="144" t="s">
        <v>226</v>
      </c>
      <c r="D196" s="149">
        <f t="shared" si="20"/>
        <v>600</v>
      </c>
      <c r="E196" s="149">
        <f t="shared" si="20"/>
        <v>600</v>
      </c>
      <c r="F196" s="149">
        <f t="shared" si="20"/>
        <v>600</v>
      </c>
      <c r="G196" s="155">
        <f t="shared" si="15"/>
        <v>100</v>
      </c>
    </row>
    <row r="197" spans="1:8" ht="21.75" customHeight="1">
      <c r="A197" s="143"/>
      <c r="B197" s="143"/>
      <c r="C197" s="148" t="s">
        <v>209</v>
      </c>
      <c r="D197" s="149">
        <f>SUM(D200)</f>
        <v>600</v>
      </c>
      <c r="E197" s="149">
        <f>SUM(E200)</f>
        <v>600</v>
      </c>
      <c r="F197" s="149">
        <f>SUM(F200)</f>
        <v>600</v>
      </c>
      <c r="G197" s="156">
        <f t="shared" si="15"/>
        <v>100</v>
      </c>
      <c r="H197" s="182"/>
    </row>
    <row r="198" spans="1:7" ht="21.75" customHeight="1">
      <c r="A198" s="143"/>
      <c r="B198" s="143">
        <v>75212</v>
      </c>
      <c r="C198" s="148" t="s">
        <v>57</v>
      </c>
      <c r="D198" s="149">
        <f aca="true" t="shared" si="21" ref="D198:F199">SUM(D199)</f>
        <v>600</v>
      </c>
      <c r="E198" s="149">
        <f t="shared" si="21"/>
        <v>600</v>
      </c>
      <c r="F198" s="149">
        <f t="shared" si="21"/>
        <v>600</v>
      </c>
      <c r="G198" s="156">
        <f t="shared" si="15"/>
        <v>100</v>
      </c>
    </row>
    <row r="199" spans="1:7" ht="31.5" customHeight="1">
      <c r="A199" s="143"/>
      <c r="B199" s="143"/>
      <c r="C199" s="144" t="s">
        <v>226</v>
      </c>
      <c r="D199" s="149">
        <f t="shared" si="21"/>
        <v>600</v>
      </c>
      <c r="E199" s="149">
        <f t="shared" si="21"/>
        <v>600</v>
      </c>
      <c r="F199" s="149">
        <f t="shared" si="21"/>
        <v>600</v>
      </c>
      <c r="G199" s="156">
        <f t="shared" si="15"/>
        <v>100</v>
      </c>
    </row>
    <row r="200" spans="1:8" ht="29.25" customHeight="1">
      <c r="A200" s="143"/>
      <c r="B200" s="143"/>
      <c r="C200" s="148" t="s">
        <v>209</v>
      </c>
      <c r="D200" s="149">
        <v>600</v>
      </c>
      <c r="E200" s="149">
        <v>600</v>
      </c>
      <c r="F200" s="149">
        <v>600</v>
      </c>
      <c r="G200" s="154">
        <f t="shared" si="15"/>
        <v>100</v>
      </c>
      <c r="H200" s="173"/>
    </row>
    <row r="201" spans="1:7" ht="42" customHeight="1">
      <c r="A201" s="138">
        <v>754</v>
      </c>
      <c r="B201" s="138"/>
      <c r="C201" s="139" t="s">
        <v>58</v>
      </c>
      <c r="D201" s="140">
        <f>SUM(D202,D207)</f>
        <v>2117877</v>
      </c>
      <c r="E201" s="140">
        <f>SUM(E202,E207)</f>
        <v>2121761</v>
      </c>
      <c r="F201" s="140">
        <f>SUM(F202,F207)</f>
        <v>2254600</v>
      </c>
      <c r="G201" s="356">
        <f t="shared" si="15"/>
        <v>106.2607899758738</v>
      </c>
    </row>
    <row r="202" spans="1:7" ht="23.25" customHeight="1">
      <c r="A202" s="143"/>
      <c r="B202" s="143"/>
      <c r="C202" s="144" t="s">
        <v>226</v>
      </c>
      <c r="D202" s="145">
        <f>SUM(D203:D206)</f>
        <v>2042877</v>
      </c>
      <c r="E202" s="145">
        <f>SUM(E203:E206)</f>
        <v>2028261</v>
      </c>
      <c r="F202" s="145">
        <f>SUM(F203:F206)</f>
        <v>2144600</v>
      </c>
      <c r="G202" s="157">
        <f t="shared" si="15"/>
        <v>105.73589888086394</v>
      </c>
    </row>
    <row r="203" spans="1:7" ht="23.25" customHeight="1">
      <c r="A203" s="143"/>
      <c r="B203" s="143"/>
      <c r="C203" s="148" t="s">
        <v>208</v>
      </c>
      <c r="D203" s="145">
        <f>SUM(D229,D233,D239)</f>
        <v>1744030</v>
      </c>
      <c r="E203" s="145">
        <f>SUM(E229,E233,E239)</f>
        <v>1744030</v>
      </c>
      <c r="F203" s="145">
        <f>SUM(F229,F233,F239)</f>
        <v>1812100</v>
      </c>
      <c r="G203" s="155">
        <f t="shared" si="15"/>
        <v>103.90302919101163</v>
      </c>
    </row>
    <row r="204" spans="1:9" s="183" customFormat="1" ht="27.75" customHeight="1">
      <c r="A204" s="143"/>
      <c r="B204" s="143"/>
      <c r="C204" s="148" t="s">
        <v>209</v>
      </c>
      <c r="D204" s="145">
        <f>SUM(D212,D230,D236,D240,D244)</f>
        <v>261847</v>
      </c>
      <c r="E204" s="145">
        <f>SUM(E212,E230,E236,E240,E244)</f>
        <v>246731</v>
      </c>
      <c r="F204" s="145">
        <f>SUM(F212,F230,F236,F240,F244)</f>
        <v>292200</v>
      </c>
      <c r="G204" s="155">
        <f t="shared" si="15"/>
        <v>118.42857200757099</v>
      </c>
      <c r="I204" s="184"/>
    </row>
    <row r="205" spans="1:9" s="185" customFormat="1" ht="27.75" customHeight="1">
      <c r="A205" s="143"/>
      <c r="B205" s="143"/>
      <c r="C205" s="148" t="s">
        <v>227</v>
      </c>
      <c r="D205" s="145">
        <f>SUM(D213)</f>
        <v>5000</v>
      </c>
      <c r="E205" s="145">
        <f>SUM(E213)</f>
        <v>5000</v>
      </c>
      <c r="F205" s="145">
        <f>SUM(F213)</f>
        <v>5000</v>
      </c>
      <c r="G205" s="155">
        <f t="shared" si="15"/>
        <v>100</v>
      </c>
      <c r="I205" s="186"/>
    </row>
    <row r="206" spans="1:9" s="185" customFormat="1" ht="27.75" customHeight="1">
      <c r="A206" s="143"/>
      <c r="B206" s="143"/>
      <c r="C206" s="148" t="s">
        <v>211</v>
      </c>
      <c r="D206" s="145">
        <f>SUM(D241)</f>
        <v>32000</v>
      </c>
      <c r="E206" s="145">
        <f>SUM(E241)</f>
        <v>32500</v>
      </c>
      <c r="F206" s="145">
        <f>SUM(F241)</f>
        <v>35300</v>
      </c>
      <c r="G206" s="155">
        <f t="shared" si="15"/>
        <v>108.61538461538463</v>
      </c>
      <c r="I206" s="186"/>
    </row>
    <row r="207" spans="1:9" s="185" customFormat="1" ht="27.75" customHeight="1">
      <c r="A207" s="143"/>
      <c r="B207" s="143"/>
      <c r="C207" s="144" t="s">
        <v>230</v>
      </c>
      <c r="D207" s="145">
        <f>SUM(D208:D209)</f>
        <v>75000</v>
      </c>
      <c r="E207" s="145">
        <f>SUM(E208:E209)</f>
        <v>93500</v>
      </c>
      <c r="F207" s="145">
        <f>SUM(F208:F209)</f>
        <v>110000</v>
      </c>
      <c r="G207" s="155">
        <f t="shared" si="15"/>
        <v>117.64705882352942</v>
      </c>
      <c r="I207" s="186"/>
    </row>
    <row r="208" spans="1:7" ht="25.5" customHeight="1">
      <c r="A208" s="143"/>
      <c r="B208" s="143"/>
      <c r="C208" s="148" t="s">
        <v>231</v>
      </c>
      <c r="D208" s="145">
        <f>SUM(D246)</f>
        <v>50000</v>
      </c>
      <c r="E208" s="145">
        <f>SUM(E246)</f>
        <v>50000</v>
      </c>
      <c r="F208" s="145">
        <f>SUM(F246)</f>
        <v>90000</v>
      </c>
      <c r="G208" s="154">
        <f t="shared" si="15"/>
        <v>180</v>
      </c>
    </row>
    <row r="209" spans="1:7" ht="29.25" customHeight="1">
      <c r="A209" s="143"/>
      <c r="B209" s="143"/>
      <c r="C209" s="148" t="s">
        <v>204</v>
      </c>
      <c r="D209" s="145">
        <f>SUM(D215,D220,D224)</f>
        <v>25000</v>
      </c>
      <c r="E209" s="145">
        <f>SUM(E215,E220,E224)</f>
        <v>43500</v>
      </c>
      <c r="F209" s="145">
        <f>SUM(F215,F220,F224)</f>
        <v>20000</v>
      </c>
      <c r="G209" s="155">
        <f t="shared" si="15"/>
        <v>45.97701149425287</v>
      </c>
    </row>
    <row r="210" spans="1:7" ht="25.5" customHeight="1">
      <c r="A210" s="143"/>
      <c r="B210" s="143">
        <v>75404</v>
      </c>
      <c r="C210" s="148" t="s">
        <v>292</v>
      </c>
      <c r="D210" s="145">
        <f>SUM(D211,D214)</f>
        <v>20000</v>
      </c>
      <c r="E210" s="145">
        <f>SUM(E211,E214)</f>
        <v>20000</v>
      </c>
      <c r="F210" s="145">
        <f>SUM(F211,F214)</f>
        <v>25000</v>
      </c>
      <c r="G210" s="156">
        <f t="shared" si="15"/>
        <v>125</v>
      </c>
    </row>
    <row r="211" spans="1:7" ht="25.5" customHeight="1">
      <c r="A211" s="143"/>
      <c r="B211" s="143"/>
      <c r="C211" s="144" t="s">
        <v>226</v>
      </c>
      <c r="D211" s="145">
        <f>SUM(D212:D213)</f>
        <v>20000</v>
      </c>
      <c r="E211" s="145">
        <f>SUM(E212:E213)</f>
        <v>5000</v>
      </c>
      <c r="F211" s="145">
        <f>SUM(F212:F213)</f>
        <v>5000</v>
      </c>
      <c r="G211" s="156">
        <f t="shared" si="15"/>
        <v>100</v>
      </c>
    </row>
    <row r="212" spans="1:7" ht="25.5" customHeight="1">
      <c r="A212" s="143"/>
      <c r="B212" s="143"/>
      <c r="C212" s="148" t="s">
        <v>209</v>
      </c>
      <c r="D212" s="145">
        <v>15000</v>
      </c>
      <c r="E212" s="145">
        <v>0</v>
      </c>
      <c r="F212" s="145">
        <v>0</v>
      </c>
      <c r="G212" s="187" t="s">
        <v>56</v>
      </c>
    </row>
    <row r="213" spans="1:7" ht="27" customHeight="1">
      <c r="A213" s="143"/>
      <c r="B213" s="143"/>
      <c r="C213" s="148" t="s">
        <v>227</v>
      </c>
      <c r="D213" s="145">
        <v>5000</v>
      </c>
      <c r="E213" s="145">
        <v>5000</v>
      </c>
      <c r="F213" s="145">
        <v>5000</v>
      </c>
      <c r="G213" s="156">
        <f>F213/E213*100</f>
        <v>100</v>
      </c>
    </row>
    <row r="214" spans="1:7" ht="22.5" customHeight="1">
      <c r="A214" s="143"/>
      <c r="B214" s="143"/>
      <c r="C214" s="144" t="s">
        <v>230</v>
      </c>
      <c r="D214" s="145">
        <f>SUM(D215)</f>
        <v>0</v>
      </c>
      <c r="E214" s="145">
        <f>SUM(E215)</f>
        <v>15000</v>
      </c>
      <c r="F214" s="145">
        <f>SUM(F215)</f>
        <v>20000</v>
      </c>
      <c r="G214" s="156">
        <f>F214/E214*100</f>
        <v>133.33333333333331</v>
      </c>
    </row>
    <row r="215" spans="1:7" ht="22.5" customHeight="1">
      <c r="A215" s="143"/>
      <c r="B215" s="143"/>
      <c r="C215" s="148" t="s">
        <v>204</v>
      </c>
      <c r="D215" s="145">
        <f>SUM(D216:D217)</f>
        <v>0</v>
      </c>
      <c r="E215" s="145">
        <f>SUM(E216:E217)</f>
        <v>15000</v>
      </c>
      <c r="F215" s="145">
        <f>SUM(F216:F217)</f>
        <v>20000</v>
      </c>
      <c r="G215" s="156">
        <f>F215/E215*100</f>
        <v>133.33333333333331</v>
      </c>
    </row>
    <row r="216" spans="1:9" s="167" customFormat="1" ht="24.75" customHeight="1">
      <c r="A216" s="161"/>
      <c r="B216" s="162" t="s">
        <v>56</v>
      </c>
      <c r="C216" s="163" t="s">
        <v>293</v>
      </c>
      <c r="D216" s="165">
        <v>0</v>
      </c>
      <c r="E216" s="165">
        <v>15000</v>
      </c>
      <c r="F216" s="165">
        <v>0</v>
      </c>
      <c r="G216" s="156">
        <f>F216/E216*100</f>
        <v>0</v>
      </c>
      <c r="I216" s="168"/>
    </row>
    <row r="217" spans="1:9" s="167" customFormat="1" ht="24.75" customHeight="1">
      <c r="A217" s="161"/>
      <c r="B217" s="162" t="s">
        <v>56</v>
      </c>
      <c r="C217" s="163" t="s">
        <v>294</v>
      </c>
      <c r="D217" s="165">
        <v>0</v>
      </c>
      <c r="E217" s="165">
        <v>0</v>
      </c>
      <c r="F217" s="165">
        <v>20000</v>
      </c>
      <c r="G217" s="187" t="s">
        <v>56</v>
      </c>
      <c r="I217" s="168"/>
    </row>
    <row r="218" spans="1:9" s="158" customFormat="1" ht="22.5" customHeight="1">
      <c r="A218" s="143"/>
      <c r="B218" s="143">
        <v>75410</v>
      </c>
      <c r="C218" s="148" t="s">
        <v>295</v>
      </c>
      <c r="D218" s="145">
        <f aca="true" t="shared" si="22" ref="D218:F220">SUM(D219)</f>
        <v>25000</v>
      </c>
      <c r="E218" s="145">
        <f t="shared" si="22"/>
        <v>0</v>
      </c>
      <c r="F218" s="145">
        <f t="shared" si="22"/>
        <v>0</v>
      </c>
      <c r="G218" s="187" t="s">
        <v>56</v>
      </c>
      <c r="I218" s="159"/>
    </row>
    <row r="219" spans="1:7" ht="28.5" customHeight="1">
      <c r="A219" s="143"/>
      <c r="B219" s="143"/>
      <c r="C219" s="144" t="s">
        <v>230</v>
      </c>
      <c r="D219" s="145">
        <f t="shared" si="22"/>
        <v>25000</v>
      </c>
      <c r="E219" s="145">
        <f t="shared" si="22"/>
        <v>0</v>
      </c>
      <c r="F219" s="145">
        <f t="shared" si="22"/>
        <v>0</v>
      </c>
      <c r="G219" s="160" t="s">
        <v>56</v>
      </c>
    </row>
    <row r="220" spans="1:7" ht="27" customHeight="1">
      <c r="A220" s="143"/>
      <c r="B220" s="143"/>
      <c r="C220" s="148" t="s">
        <v>204</v>
      </c>
      <c r="D220" s="145">
        <f t="shared" si="22"/>
        <v>25000</v>
      </c>
      <c r="E220" s="145">
        <f t="shared" si="22"/>
        <v>0</v>
      </c>
      <c r="F220" s="145">
        <f t="shared" si="22"/>
        <v>0</v>
      </c>
      <c r="G220" s="187" t="s">
        <v>56</v>
      </c>
    </row>
    <row r="221" spans="1:9" s="167" customFormat="1" ht="27" customHeight="1">
      <c r="A221" s="161"/>
      <c r="B221" s="162" t="s">
        <v>56</v>
      </c>
      <c r="C221" s="163" t="s">
        <v>296</v>
      </c>
      <c r="D221" s="165">
        <v>25000</v>
      </c>
      <c r="E221" s="165">
        <v>0</v>
      </c>
      <c r="F221" s="165">
        <v>0</v>
      </c>
      <c r="G221" s="187" t="s">
        <v>56</v>
      </c>
      <c r="I221" s="168"/>
    </row>
    <row r="222" spans="1:7" ht="27" customHeight="1">
      <c r="A222" s="143"/>
      <c r="B222" s="143">
        <v>75411</v>
      </c>
      <c r="C222" s="148" t="s">
        <v>297</v>
      </c>
      <c r="D222" s="145">
        <f>SUM(D224)</f>
        <v>0</v>
      </c>
      <c r="E222" s="145">
        <f>SUM(E224)</f>
        <v>28500</v>
      </c>
      <c r="F222" s="145">
        <f>SUM(F224)</f>
        <v>0</v>
      </c>
      <c r="G222" s="155">
        <f aca="true" t="shared" si="23" ref="G222:G249">F222/E222*100</f>
        <v>0</v>
      </c>
    </row>
    <row r="223" spans="1:7" ht="27" customHeight="1">
      <c r="A223" s="143"/>
      <c r="B223" s="143"/>
      <c r="C223" s="144" t="s">
        <v>230</v>
      </c>
      <c r="D223" s="145">
        <f>SUM(D224)</f>
        <v>0</v>
      </c>
      <c r="E223" s="145">
        <f>SUM(E224)</f>
        <v>28500</v>
      </c>
      <c r="F223" s="145">
        <f>SUM(F224)</f>
        <v>0</v>
      </c>
      <c r="G223" s="155">
        <f t="shared" si="23"/>
        <v>0</v>
      </c>
    </row>
    <row r="224" spans="1:7" ht="27" customHeight="1">
      <c r="A224" s="143"/>
      <c r="B224" s="143"/>
      <c r="C224" s="148" t="s">
        <v>204</v>
      </c>
      <c r="D224" s="145">
        <f>SUM(D225:D226)</f>
        <v>0</v>
      </c>
      <c r="E224" s="145">
        <f>SUM(E225:E226)</f>
        <v>28500</v>
      </c>
      <c r="F224" s="145">
        <f>SUM(F225:F226)</f>
        <v>0</v>
      </c>
      <c r="G224" s="155">
        <f t="shared" si="23"/>
        <v>0</v>
      </c>
    </row>
    <row r="225" spans="1:9" s="167" customFormat="1" ht="27" customHeight="1">
      <c r="A225" s="161"/>
      <c r="B225" s="162" t="s">
        <v>56</v>
      </c>
      <c r="C225" s="163" t="s">
        <v>298</v>
      </c>
      <c r="D225" s="165">
        <v>0</v>
      </c>
      <c r="E225" s="165">
        <v>25000</v>
      </c>
      <c r="F225" s="165">
        <v>0</v>
      </c>
      <c r="G225" s="155">
        <f t="shared" si="23"/>
        <v>0</v>
      </c>
      <c r="I225" s="168"/>
    </row>
    <row r="226" spans="1:9" s="167" customFormat="1" ht="27" customHeight="1">
      <c r="A226" s="161"/>
      <c r="B226" s="162" t="s">
        <v>56</v>
      </c>
      <c r="C226" s="163" t="s">
        <v>299</v>
      </c>
      <c r="D226" s="165">
        <v>0</v>
      </c>
      <c r="E226" s="165">
        <v>3500</v>
      </c>
      <c r="F226" s="165">
        <v>0</v>
      </c>
      <c r="G226" s="155">
        <f t="shared" si="23"/>
        <v>0</v>
      </c>
      <c r="I226" s="168"/>
    </row>
    <row r="227" spans="1:7" ht="27.75" customHeight="1">
      <c r="A227" s="143"/>
      <c r="B227" s="143">
        <v>75412</v>
      </c>
      <c r="C227" s="148" t="s">
        <v>300</v>
      </c>
      <c r="D227" s="145">
        <f>SUM(D228)</f>
        <v>68100</v>
      </c>
      <c r="E227" s="145">
        <f>SUM(E228)</f>
        <v>64600</v>
      </c>
      <c r="F227" s="145">
        <f>SUM(F228)</f>
        <v>74300</v>
      </c>
      <c r="G227" s="155">
        <f t="shared" si="23"/>
        <v>115.01547987616098</v>
      </c>
    </row>
    <row r="228" spans="1:7" ht="22.5" customHeight="1">
      <c r="A228" s="143"/>
      <c r="B228" s="143"/>
      <c r="C228" s="144" t="s">
        <v>226</v>
      </c>
      <c r="D228" s="145">
        <f>SUM(D229:D230)</f>
        <v>68100</v>
      </c>
      <c r="E228" s="145">
        <f>SUM(E229:E230)</f>
        <v>64600</v>
      </c>
      <c r="F228" s="145">
        <f>SUM(F229:F230)</f>
        <v>74300</v>
      </c>
      <c r="G228" s="156">
        <f t="shared" si="23"/>
        <v>115.01547987616098</v>
      </c>
    </row>
    <row r="229" spans="1:7" ht="22.5" customHeight="1">
      <c r="A229" s="143"/>
      <c r="B229" s="143"/>
      <c r="C229" s="148" t="s">
        <v>208</v>
      </c>
      <c r="D229" s="145">
        <v>23600</v>
      </c>
      <c r="E229" s="145">
        <v>23600</v>
      </c>
      <c r="F229" s="145">
        <v>28600</v>
      </c>
      <c r="G229" s="155">
        <f t="shared" si="23"/>
        <v>121.18644067796612</v>
      </c>
    </row>
    <row r="230" spans="1:7" ht="25.5" customHeight="1">
      <c r="A230" s="143"/>
      <c r="B230" s="143"/>
      <c r="C230" s="148" t="s">
        <v>209</v>
      </c>
      <c r="D230" s="145">
        <v>44500</v>
      </c>
      <c r="E230" s="145">
        <v>41000</v>
      </c>
      <c r="F230" s="145">
        <v>45700</v>
      </c>
      <c r="G230" s="155">
        <f t="shared" si="23"/>
        <v>111.46341463414635</v>
      </c>
    </row>
    <row r="231" spans="1:7" ht="22.5" customHeight="1">
      <c r="A231" s="143"/>
      <c r="B231" s="143">
        <v>75413</v>
      </c>
      <c r="C231" s="148" t="s">
        <v>301</v>
      </c>
      <c r="D231" s="145">
        <f aca="true" t="shared" si="24" ref="D231:F232">SUM(D232)</f>
        <v>2000</v>
      </c>
      <c r="E231" s="145">
        <f t="shared" si="24"/>
        <v>2000</v>
      </c>
      <c r="F231" s="145">
        <f t="shared" si="24"/>
        <v>2000</v>
      </c>
      <c r="G231" s="156">
        <f t="shared" si="23"/>
        <v>100</v>
      </c>
    </row>
    <row r="232" spans="1:7" ht="22.5" customHeight="1">
      <c r="A232" s="143"/>
      <c r="B232" s="143"/>
      <c r="C232" s="144" t="s">
        <v>226</v>
      </c>
      <c r="D232" s="145">
        <f t="shared" si="24"/>
        <v>2000</v>
      </c>
      <c r="E232" s="145">
        <f t="shared" si="24"/>
        <v>2000</v>
      </c>
      <c r="F232" s="145">
        <f t="shared" si="24"/>
        <v>2000</v>
      </c>
      <c r="G232" s="155">
        <f t="shared" si="23"/>
        <v>100</v>
      </c>
    </row>
    <row r="233" spans="1:7" ht="26.25" customHeight="1">
      <c r="A233" s="143"/>
      <c r="B233" s="143"/>
      <c r="C233" s="148" t="s">
        <v>208</v>
      </c>
      <c r="D233" s="145">
        <v>2000</v>
      </c>
      <c r="E233" s="145">
        <v>2000</v>
      </c>
      <c r="F233" s="145">
        <v>2000</v>
      </c>
      <c r="G233" s="155">
        <f t="shared" si="23"/>
        <v>100</v>
      </c>
    </row>
    <row r="234" spans="1:7" ht="27" customHeight="1">
      <c r="A234" s="143"/>
      <c r="B234" s="143">
        <v>75414</v>
      </c>
      <c r="C234" s="148" t="s">
        <v>59</v>
      </c>
      <c r="D234" s="145">
        <f aca="true" t="shared" si="25" ref="D234:F235">SUM(D235)</f>
        <v>6750</v>
      </c>
      <c r="E234" s="145">
        <f t="shared" si="25"/>
        <v>6750</v>
      </c>
      <c r="F234" s="145">
        <f t="shared" si="25"/>
        <v>40200</v>
      </c>
      <c r="G234" s="156">
        <f t="shared" si="23"/>
        <v>595.5555555555555</v>
      </c>
    </row>
    <row r="235" spans="1:7" ht="27" customHeight="1">
      <c r="A235" s="143"/>
      <c r="B235" s="143"/>
      <c r="C235" s="144" t="s">
        <v>226</v>
      </c>
      <c r="D235" s="145">
        <f t="shared" si="25"/>
        <v>6750</v>
      </c>
      <c r="E235" s="145">
        <f t="shared" si="25"/>
        <v>6750</v>
      </c>
      <c r="F235" s="145">
        <f t="shared" si="25"/>
        <v>40200</v>
      </c>
      <c r="G235" s="155">
        <f t="shared" si="23"/>
        <v>595.5555555555555</v>
      </c>
    </row>
    <row r="236" spans="1:7" ht="27" customHeight="1">
      <c r="A236" s="143"/>
      <c r="B236" s="143"/>
      <c r="C236" s="148" t="s">
        <v>209</v>
      </c>
      <c r="D236" s="145">
        <v>6750</v>
      </c>
      <c r="E236" s="145">
        <v>6750</v>
      </c>
      <c r="F236" s="145">
        <v>40200</v>
      </c>
      <c r="G236" s="155">
        <f t="shared" si="23"/>
        <v>595.5555555555555</v>
      </c>
    </row>
    <row r="237" spans="1:7" ht="27" customHeight="1">
      <c r="A237" s="143"/>
      <c r="B237" s="143">
        <v>75416</v>
      </c>
      <c r="C237" s="148" t="s">
        <v>60</v>
      </c>
      <c r="D237" s="145">
        <f>SUM(D238)</f>
        <v>1925527</v>
      </c>
      <c r="E237" s="145">
        <f>SUM(E238)</f>
        <v>1929411</v>
      </c>
      <c r="F237" s="145">
        <f>SUM(F238)</f>
        <v>2003500</v>
      </c>
      <c r="G237" s="155">
        <f t="shared" si="23"/>
        <v>103.83998018047996</v>
      </c>
    </row>
    <row r="238" spans="1:7" ht="31.5" customHeight="1">
      <c r="A238" s="143"/>
      <c r="B238" s="143"/>
      <c r="C238" s="144" t="s">
        <v>226</v>
      </c>
      <c r="D238" s="145">
        <f>SUM(D239:D241)</f>
        <v>1925527</v>
      </c>
      <c r="E238" s="145">
        <f>SUM(E239:E241)</f>
        <v>1929411</v>
      </c>
      <c r="F238" s="145">
        <f>SUM(F239:F241)</f>
        <v>2003500</v>
      </c>
      <c r="G238" s="155">
        <f t="shared" si="23"/>
        <v>103.83998018047996</v>
      </c>
    </row>
    <row r="239" spans="1:7" ht="24.75" customHeight="1">
      <c r="A239" s="143"/>
      <c r="B239" s="143"/>
      <c r="C239" s="148" t="s">
        <v>208</v>
      </c>
      <c r="D239" s="145">
        <v>1718430</v>
      </c>
      <c r="E239" s="145">
        <v>1718430</v>
      </c>
      <c r="F239" s="145">
        <v>1781500</v>
      </c>
      <c r="G239" s="157">
        <f t="shared" si="23"/>
        <v>103.67021059920974</v>
      </c>
    </row>
    <row r="240" spans="1:7" ht="24.75" customHeight="1">
      <c r="A240" s="143"/>
      <c r="B240" s="143"/>
      <c r="C240" s="148" t="s">
        <v>209</v>
      </c>
      <c r="D240" s="145">
        <v>175097</v>
      </c>
      <c r="E240" s="145">
        <v>178481</v>
      </c>
      <c r="F240" s="145">
        <v>186700</v>
      </c>
      <c r="G240" s="155">
        <f t="shared" si="23"/>
        <v>104.60497195779944</v>
      </c>
    </row>
    <row r="241" spans="1:7" ht="24.75" customHeight="1">
      <c r="A241" s="143"/>
      <c r="B241" s="143"/>
      <c r="C241" s="148" t="s">
        <v>211</v>
      </c>
      <c r="D241" s="145">
        <v>32000</v>
      </c>
      <c r="E241" s="145">
        <v>32500</v>
      </c>
      <c r="F241" s="145">
        <v>35300</v>
      </c>
      <c r="G241" s="156">
        <f t="shared" si="23"/>
        <v>108.61538461538463</v>
      </c>
    </row>
    <row r="242" spans="1:7" ht="24.75" customHeight="1">
      <c r="A242" s="143"/>
      <c r="B242" s="143">
        <v>75495</v>
      </c>
      <c r="C242" s="148" t="s">
        <v>17</v>
      </c>
      <c r="D242" s="145">
        <f>SUM(D243,D245)</f>
        <v>70500</v>
      </c>
      <c r="E242" s="145">
        <f>SUM(E243,E245)</f>
        <v>70500</v>
      </c>
      <c r="F242" s="145">
        <f>SUM(F243,F245)</f>
        <v>109600</v>
      </c>
      <c r="G242" s="155">
        <f t="shared" si="23"/>
        <v>155.46099290780143</v>
      </c>
    </row>
    <row r="243" spans="1:7" ht="24.75" customHeight="1">
      <c r="A243" s="143"/>
      <c r="B243" s="143"/>
      <c r="C243" s="144" t="s">
        <v>226</v>
      </c>
      <c r="D243" s="145">
        <f>SUM(D244)</f>
        <v>20500</v>
      </c>
      <c r="E243" s="145">
        <f>SUM(E244)</f>
        <v>20500</v>
      </c>
      <c r="F243" s="145">
        <f>SUM(F244)</f>
        <v>19600</v>
      </c>
      <c r="G243" s="155">
        <f t="shared" si="23"/>
        <v>95.60975609756098</v>
      </c>
    </row>
    <row r="244" spans="1:8" ht="25.5" customHeight="1">
      <c r="A244" s="143"/>
      <c r="B244" s="143"/>
      <c r="C244" s="148" t="s">
        <v>209</v>
      </c>
      <c r="D244" s="145">
        <v>20500</v>
      </c>
      <c r="E244" s="145">
        <v>20500</v>
      </c>
      <c r="F244" s="145">
        <v>19600</v>
      </c>
      <c r="G244" s="155">
        <f t="shared" si="23"/>
        <v>95.60975609756098</v>
      </c>
      <c r="H244" s="158"/>
    </row>
    <row r="245" spans="1:8" ht="25.5" customHeight="1">
      <c r="A245" s="143"/>
      <c r="B245" s="143"/>
      <c r="C245" s="144" t="s">
        <v>230</v>
      </c>
      <c r="D245" s="145">
        <f>SUM(D246:D246)</f>
        <v>50000</v>
      </c>
      <c r="E245" s="145">
        <f>SUM(E246:E246)</f>
        <v>50000</v>
      </c>
      <c r="F245" s="145">
        <f>SUM(F246:F246)</f>
        <v>90000</v>
      </c>
      <c r="G245" s="155">
        <f t="shared" si="23"/>
        <v>180</v>
      </c>
      <c r="H245" s="158"/>
    </row>
    <row r="246" spans="1:9" s="183" customFormat="1" ht="25.5" customHeight="1">
      <c r="A246" s="143"/>
      <c r="B246" s="143"/>
      <c r="C246" s="148" t="s">
        <v>231</v>
      </c>
      <c r="D246" s="145">
        <f>SUM(D247)</f>
        <v>50000</v>
      </c>
      <c r="E246" s="145">
        <f>SUM(E247)</f>
        <v>50000</v>
      </c>
      <c r="F246" s="145">
        <f>SUM(F247)</f>
        <v>90000</v>
      </c>
      <c r="G246" s="155">
        <f t="shared" si="23"/>
        <v>180</v>
      </c>
      <c r="I246" s="184"/>
    </row>
    <row r="247" spans="1:9" s="188" customFormat="1" ht="32.25" customHeight="1">
      <c r="A247" s="161"/>
      <c r="B247" s="162" t="s">
        <v>56</v>
      </c>
      <c r="C247" s="163" t="s">
        <v>302</v>
      </c>
      <c r="D247" s="165">
        <v>50000</v>
      </c>
      <c r="E247" s="165">
        <v>50000</v>
      </c>
      <c r="F247" s="165">
        <v>90000</v>
      </c>
      <c r="G247" s="155">
        <f t="shared" si="23"/>
        <v>180</v>
      </c>
      <c r="I247" s="189"/>
    </row>
    <row r="248" spans="1:9" s="185" customFormat="1" ht="33.75" customHeight="1">
      <c r="A248" s="138">
        <v>757</v>
      </c>
      <c r="B248" s="138"/>
      <c r="C248" s="139" t="s">
        <v>303</v>
      </c>
      <c r="D248" s="140">
        <f>SUM(D249)</f>
        <v>4629300</v>
      </c>
      <c r="E248" s="140">
        <f>SUM(E249)</f>
        <v>4499300</v>
      </c>
      <c r="F248" s="140">
        <f>SUM(F249)</f>
        <v>3526400</v>
      </c>
      <c r="G248" s="356">
        <f t="shared" si="23"/>
        <v>78.37663636565688</v>
      </c>
      <c r="I248" s="186"/>
    </row>
    <row r="249" spans="1:7" ht="25.5" customHeight="1">
      <c r="A249" s="143"/>
      <c r="B249" s="143"/>
      <c r="C249" s="144" t="s">
        <v>226</v>
      </c>
      <c r="D249" s="145">
        <f>SUM(D250:D251)</f>
        <v>4629300</v>
      </c>
      <c r="E249" s="145">
        <f>SUM(E250:E251)</f>
        <v>4499300</v>
      </c>
      <c r="F249" s="145">
        <f>SUM(F250:F251)</f>
        <v>3526400</v>
      </c>
      <c r="G249" s="156">
        <f t="shared" si="23"/>
        <v>78.37663636565688</v>
      </c>
    </row>
    <row r="250" spans="1:7" ht="25.5" customHeight="1">
      <c r="A250" s="143"/>
      <c r="B250" s="143"/>
      <c r="C250" s="148" t="s">
        <v>304</v>
      </c>
      <c r="D250" s="152">
        <f>SUM(D257)</f>
        <v>130000</v>
      </c>
      <c r="E250" s="152">
        <f>SUM(E257)</f>
        <v>0</v>
      </c>
      <c r="F250" s="152">
        <f>SUM(F257)</f>
        <v>0</v>
      </c>
      <c r="G250" s="160" t="s">
        <v>56</v>
      </c>
    </row>
    <row r="251" spans="1:7" ht="32.25" customHeight="1">
      <c r="A251" s="143"/>
      <c r="B251" s="143"/>
      <c r="C251" s="148" t="s">
        <v>305</v>
      </c>
      <c r="D251" s="145">
        <f>SUM(D254)</f>
        <v>4499300</v>
      </c>
      <c r="E251" s="145">
        <f>SUM(E254)</f>
        <v>4499300</v>
      </c>
      <c r="F251" s="145">
        <f>SUM(F254)</f>
        <v>3526400</v>
      </c>
      <c r="G251" s="155">
        <f>F251/E251*100</f>
        <v>78.37663636565688</v>
      </c>
    </row>
    <row r="252" spans="1:7" ht="35.25" customHeight="1">
      <c r="A252" s="143"/>
      <c r="B252" s="143">
        <v>75702</v>
      </c>
      <c r="C252" s="148" t="s">
        <v>306</v>
      </c>
      <c r="D252" s="145">
        <f aca="true" t="shared" si="26" ref="D252:F253">SUM(D253)</f>
        <v>4499300</v>
      </c>
      <c r="E252" s="145">
        <f t="shared" si="26"/>
        <v>4499300</v>
      </c>
      <c r="F252" s="145">
        <f t="shared" si="26"/>
        <v>3526400</v>
      </c>
      <c r="G252" s="155">
        <f>F252/E252*100</f>
        <v>78.37663636565688</v>
      </c>
    </row>
    <row r="253" spans="1:7" ht="25.5" customHeight="1">
      <c r="A253" s="143"/>
      <c r="B253" s="143"/>
      <c r="C253" s="144" t="s">
        <v>226</v>
      </c>
      <c r="D253" s="145">
        <f t="shared" si="26"/>
        <v>4499300</v>
      </c>
      <c r="E253" s="145">
        <f t="shared" si="26"/>
        <v>4499300</v>
      </c>
      <c r="F253" s="145">
        <f t="shared" si="26"/>
        <v>3526400</v>
      </c>
      <c r="G253" s="155">
        <f>F253/E253*100</f>
        <v>78.37663636565688</v>
      </c>
    </row>
    <row r="254" spans="1:7" ht="31.5" customHeight="1">
      <c r="A254" s="143"/>
      <c r="B254" s="143"/>
      <c r="C254" s="148" t="s">
        <v>305</v>
      </c>
      <c r="D254" s="145">
        <v>4499300</v>
      </c>
      <c r="E254" s="145">
        <v>4499300</v>
      </c>
      <c r="F254" s="145">
        <v>3526400</v>
      </c>
      <c r="G254" s="154">
        <f>F254/E254*100</f>
        <v>78.37663636565688</v>
      </c>
    </row>
    <row r="255" spans="1:7" ht="39.75" customHeight="1">
      <c r="A255" s="143"/>
      <c r="B255" s="143">
        <v>75704</v>
      </c>
      <c r="C255" s="148" t="s">
        <v>307</v>
      </c>
      <c r="D255" s="152">
        <f aca="true" t="shared" si="27" ref="D255:F256">SUM(D256)</f>
        <v>130000</v>
      </c>
      <c r="E255" s="152">
        <f t="shared" si="27"/>
        <v>0</v>
      </c>
      <c r="F255" s="152">
        <f t="shared" si="27"/>
        <v>0</v>
      </c>
      <c r="G255" s="160" t="s">
        <v>56</v>
      </c>
    </row>
    <row r="256" spans="1:8" ht="25.5" customHeight="1">
      <c r="A256" s="143"/>
      <c r="B256" s="143"/>
      <c r="C256" s="144" t="s">
        <v>226</v>
      </c>
      <c r="D256" s="152">
        <f t="shared" si="27"/>
        <v>130000</v>
      </c>
      <c r="E256" s="152">
        <f t="shared" si="27"/>
        <v>0</v>
      </c>
      <c r="F256" s="152">
        <f t="shared" si="27"/>
        <v>0</v>
      </c>
      <c r="G256" s="187" t="s">
        <v>56</v>
      </c>
      <c r="H256" s="182"/>
    </row>
    <row r="257" spans="1:7" ht="25.5" customHeight="1">
      <c r="A257" s="143"/>
      <c r="B257" s="143"/>
      <c r="C257" s="148" t="s">
        <v>304</v>
      </c>
      <c r="D257" s="152">
        <v>130000</v>
      </c>
      <c r="E257" s="145">
        <v>0</v>
      </c>
      <c r="F257" s="152">
        <v>0</v>
      </c>
      <c r="G257" s="160" t="s">
        <v>56</v>
      </c>
    </row>
    <row r="258" spans="1:9" s="158" customFormat="1" ht="25.5" customHeight="1">
      <c r="A258" s="138">
        <v>758</v>
      </c>
      <c r="B258" s="138"/>
      <c r="C258" s="139" t="s">
        <v>101</v>
      </c>
      <c r="D258" s="140">
        <f aca="true" t="shared" si="28" ref="D258:F259">SUM(D259)</f>
        <v>540000</v>
      </c>
      <c r="E258" s="140">
        <f t="shared" si="28"/>
        <v>460000</v>
      </c>
      <c r="F258" s="140">
        <f t="shared" si="28"/>
        <v>600000</v>
      </c>
      <c r="G258" s="356">
        <f aca="true" t="shared" si="29" ref="G258:G273">F258/E258*100</f>
        <v>130.43478260869566</v>
      </c>
      <c r="I258" s="159"/>
    </row>
    <row r="259" spans="1:9" s="158" customFormat="1" ht="25.5" customHeight="1">
      <c r="A259" s="143"/>
      <c r="B259" s="143"/>
      <c r="C259" s="144" t="s">
        <v>226</v>
      </c>
      <c r="D259" s="145">
        <f t="shared" si="28"/>
        <v>540000</v>
      </c>
      <c r="E259" s="145">
        <f t="shared" si="28"/>
        <v>460000</v>
      </c>
      <c r="F259" s="145">
        <f t="shared" si="28"/>
        <v>600000</v>
      </c>
      <c r="G259" s="155">
        <f t="shared" si="29"/>
        <v>130.43478260869566</v>
      </c>
      <c r="I259" s="159"/>
    </row>
    <row r="260" spans="1:7" ht="36" customHeight="1">
      <c r="A260" s="143"/>
      <c r="B260" s="143"/>
      <c r="C260" s="148" t="s">
        <v>209</v>
      </c>
      <c r="D260" s="145">
        <f>SUM(D263)</f>
        <v>540000</v>
      </c>
      <c r="E260" s="145">
        <f>SUM(E263)</f>
        <v>460000</v>
      </c>
      <c r="F260" s="145">
        <f>SUM(F263)</f>
        <v>600000</v>
      </c>
      <c r="G260" s="154">
        <f t="shared" si="29"/>
        <v>130.43478260869566</v>
      </c>
    </row>
    <row r="261" spans="1:8" ht="32.25" customHeight="1">
      <c r="A261" s="143"/>
      <c r="B261" s="143">
        <v>75818</v>
      </c>
      <c r="C261" s="148" t="s">
        <v>308</v>
      </c>
      <c r="D261" s="145">
        <f aca="true" t="shared" si="30" ref="D261:F262">SUM(D262)</f>
        <v>540000</v>
      </c>
      <c r="E261" s="145">
        <f t="shared" si="30"/>
        <v>460000</v>
      </c>
      <c r="F261" s="145">
        <f t="shared" si="30"/>
        <v>600000</v>
      </c>
      <c r="G261" s="155">
        <f t="shared" si="29"/>
        <v>130.43478260869566</v>
      </c>
      <c r="H261" s="126"/>
    </row>
    <row r="262" spans="1:8" ht="27.75" customHeight="1">
      <c r="A262" s="143"/>
      <c r="B262" s="143"/>
      <c r="C262" s="144" t="s">
        <v>226</v>
      </c>
      <c r="D262" s="145">
        <f t="shared" si="30"/>
        <v>540000</v>
      </c>
      <c r="E262" s="145">
        <f t="shared" si="30"/>
        <v>460000</v>
      </c>
      <c r="F262" s="145">
        <f t="shared" si="30"/>
        <v>600000</v>
      </c>
      <c r="G262" s="156">
        <f t="shared" si="29"/>
        <v>130.43478260869566</v>
      </c>
      <c r="H262" s="126"/>
    </row>
    <row r="263" spans="1:8" ht="27.75" customHeight="1">
      <c r="A263" s="143"/>
      <c r="B263" s="143"/>
      <c r="C263" s="148" t="s">
        <v>209</v>
      </c>
      <c r="D263" s="145">
        <f>SUM(D264:D265)</f>
        <v>540000</v>
      </c>
      <c r="E263" s="145">
        <f>SUM(E264:E265)</f>
        <v>460000</v>
      </c>
      <c r="F263" s="145">
        <f>SUM(F264:F265)</f>
        <v>600000</v>
      </c>
      <c r="G263" s="155">
        <f t="shared" si="29"/>
        <v>130.43478260869566</v>
      </c>
      <c r="H263" s="126"/>
    </row>
    <row r="264" spans="1:9" s="167" customFormat="1" ht="27.75" customHeight="1">
      <c r="A264" s="161"/>
      <c r="B264" s="162" t="s">
        <v>56</v>
      </c>
      <c r="C264" s="163" t="s">
        <v>482</v>
      </c>
      <c r="D264" s="165">
        <v>160000</v>
      </c>
      <c r="E264" s="165">
        <v>160000</v>
      </c>
      <c r="F264" s="164">
        <v>180000</v>
      </c>
      <c r="G264" s="155">
        <f t="shared" si="29"/>
        <v>112.5</v>
      </c>
      <c r="H264" s="168"/>
      <c r="I264" s="168"/>
    </row>
    <row r="265" spans="1:9" s="167" customFormat="1" ht="33" customHeight="1">
      <c r="A265" s="161"/>
      <c r="B265" s="162" t="s">
        <v>56</v>
      </c>
      <c r="C265" s="163" t="s">
        <v>483</v>
      </c>
      <c r="D265" s="165">
        <v>380000</v>
      </c>
      <c r="E265" s="165">
        <v>300000</v>
      </c>
      <c r="F265" s="164">
        <v>420000</v>
      </c>
      <c r="G265" s="155">
        <f t="shared" si="29"/>
        <v>140</v>
      </c>
      <c r="H265" s="168"/>
      <c r="I265" s="168"/>
    </row>
    <row r="266" spans="1:8" ht="27.75" customHeight="1">
      <c r="A266" s="138">
        <v>801</v>
      </c>
      <c r="B266" s="138"/>
      <c r="C266" s="139" t="s">
        <v>309</v>
      </c>
      <c r="D266" s="140">
        <f>SUM(D267,D272)</f>
        <v>52055941</v>
      </c>
      <c r="E266" s="140">
        <f>SUM(E267,E272)</f>
        <v>52459237</v>
      </c>
      <c r="F266" s="140">
        <f>SUM(F267,F272)</f>
        <v>56287843</v>
      </c>
      <c r="G266" s="356">
        <f t="shared" si="29"/>
        <v>107.29824949608016</v>
      </c>
      <c r="H266" s="126"/>
    </row>
    <row r="267" spans="1:8" ht="27.75" customHeight="1">
      <c r="A267" s="143"/>
      <c r="B267" s="143"/>
      <c r="C267" s="144" t="s">
        <v>226</v>
      </c>
      <c r="D267" s="145">
        <f>SUM(D268:D271)</f>
        <v>51820941</v>
      </c>
      <c r="E267" s="145">
        <f>SUM(E268:E271)</f>
        <v>52148655</v>
      </c>
      <c r="F267" s="145">
        <f>SUM(F268:F271)</f>
        <v>53143922</v>
      </c>
      <c r="G267" s="155">
        <f t="shared" si="29"/>
        <v>101.908519021248</v>
      </c>
      <c r="H267" s="126"/>
    </row>
    <row r="268" spans="1:8" ht="27.75" customHeight="1">
      <c r="A268" s="143"/>
      <c r="B268" s="143"/>
      <c r="C268" s="148" t="s">
        <v>208</v>
      </c>
      <c r="D268" s="145">
        <f>SUM(D277,D293,D298,D323,D342)</f>
        <v>35791149</v>
      </c>
      <c r="E268" s="145">
        <f>SUM(E277,E293,E298,E323,E342)</f>
        <v>35745066</v>
      </c>
      <c r="F268" s="145">
        <f>SUM(F277,F293,F298,F323,F342)</f>
        <v>35622589</v>
      </c>
      <c r="G268" s="155">
        <f t="shared" si="29"/>
        <v>99.65735970385396</v>
      </c>
      <c r="H268" s="126"/>
    </row>
    <row r="269" spans="1:8" ht="27.75" customHeight="1">
      <c r="A269" s="143"/>
      <c r="B269" s="143"/>
      <c r="C269" s="148" t="s">
        <v>209</v>
      </c>
      <c r="D269" s="145">
        <f>SUM(D278,D294,D299,D324,D336,D339,D343)</f>
        <v>7097246</v>
      </c>
      <c r="E269" s="145">
        <f>SUM(E278,E294,E299,E324,E336,E339,E343)</f>
        <v>7433389</v>
      </c>
      <c r="F269" s="145">
        <f>SUM(F278,F294,F299,F324,F336,F339,F343)</f>
        <v>7278388</v>
      </c>
      <c r="G269" s="156">
        <f t="shared" si="29"/>
        <v>97.91480036898378</v>
      </c>
      <c r="H269" s="126"/>
    </row>
    <row r="270" spans="1:8" ht="27.75" customHeight="1">
      <c r="A270" s="143"/>
      <c r="B270" s="143"/>
      <c r="C270" s="148" t="s">
        <v>227</v>
      </c>
      <c r="D270" s="145">
        <f>SUM(D279,D295,D300,D320,D325)</f>
        <v>8801519</v>
      </c>
      <c r="E270" s="145">
        <f>SUM(E279,E295,E300,E320,E325)</f>
        <v>8801519</v>
      </c>
      <c r="F270" s="145">
        <f>SUM(F279,F295,F300,F320,F325)</f>
        <v>10071920</v>
      </c>
      <c r="G270" s="155">
        <f t="shared" si="29"/>
        <v>114.43388351487964</v>
      </c>
      <c r="H270" s="126"/>
    </row>
    <row r="271" spans="1:8" ht="27.75" customHeight="1">
      <c r="A271" s="143"/>
      <c r="B271" s="143"/>
      <c r="C271" s="148" t="s">
        <v>211</v>
      </c>
      <c r="D271" s="145">
        <f>SUM(D280,D301,D326,D344)</f>
        <v>131027</v>
      </c>
      <c r="E271" s="145">
        <f>SUM(E280,E301,E326,E344)</f>
        <v>168681</v>
      </c>
      <c r="F271" s="145">
        <f>SUM(F280,F301,F326,F344)</f>
        <v>171025</v>
      </c>
      <c r="G271" s="155">
        <f t="shared" si="29"/>
        <v>101.38960523117602</v>
      </c>
      <c r="H271" s="126"/>
    </row>
    <row r="272" spans="1:9" s="158" customFormat="1" ht="27.75" customHeight="1">
      <c r="A272" s="143"/>
      <c r="B272" s="143"/>
      <c r="C272" s="144" t="s">
        <v>230</v>
      </c>
      <c r="D272" s="145">
        <f>SUM(D273:D274)</f>
        <v>235000</v>
      </c>
      <c r="E272" s="145">
        <f>SUM(E273:E274)</f>
        <v>310582</v>
      </c>
      <c r="F272" s="145">
        <f>SUM(F273:F274)</f>
        <v>3143921</v>
      </c>
      <c r="G272" s="155">
        <f t="shared" si="29"/>
        <v>1012.2676137058812</v>
      </c>
      <c r="H272" s="159"/>
      <c r="I272" s="159"/>
    </row>
    <row r="273" spans="1:9" s="158" customFormat="1" ht="27.75" customHeight="1">
      <c r="A273" s="143"/>
      <c r="B273" s="143"/>
      <c r="C273" s="148" t="s">
        <v>231</v>
      </c>
      <c r="D273" s="145">
        <f>SUM(D303,D282,D328,D346)</f>
        <v>235000</v>
      </c>
      <c r="E273" s="145">
        <f>SUM(E303,E282,E328,E346)</f>
        <v>310582</v>
      </c>
      <c r="F273" s="145">
        <f>SUM(F282,F303,F328,F346)</f>
        <v>3053921</v>
      </c>
      <c r="G273" s="155">
        <f t="shared" si="29"/>
        <v>983.2897592262268</v>
      </c>
      <c r="H273" s="159"/>
      <c r="I273" s="159"/>
    </row>
    <row r="274" spans="1:9" s="158" customFormat="1" ht="27.75" customHeight="1">
      <c r="A274" s="143"/>
      <c r="B274" s="143"/>
      <c r="C274" s="148" t="s">
        <v>203</v>
      </c>
      <c r="D274" s="145">
        <f>SUM(D284,D311)</f>
        <v>0</v>
      </c>
      <c r="E274" s="145">
        <f>SUM(E284,E311)</f>
        <v>0</v>
      </c>
      <c r="F274" s="145">
        <f>SUM(F284,F311)</f>
        <v>90000</v>
      </c>
      <c r="G274" s="160" t="s">
        <v>56</v>
      </c>
      <c r="H274" s="159"/>
      <c r="I274" s="159"/>
    </row>
    <row r="275" spans="1:9" s="158" customFormat="1" ht="27.75" customHeight="1">
      <c r="A275" s="143"/>
      <c r="B275" s="143">
        <v>80101</v>
      </c>
      <c r="C275" s="148" t="s">
        <v>106</v>
      </c>
      <c r="D275" s="145">
        <f>SUM(D276,D281)</f>
        <v>22211319</v>
      </c>
      <c r="E275" s="145">
        <f>SUM(E276,E281)</f>
        <v>22935901</v>
      </c>
      <c r="F275" s="145">
        <f>SUM(F276,F281)</f>
        <v>22065710</v>
      </c>
      <c r="G275" s="155">
        <f aca="true" t="shared" si="31" ref="G275:G280">F275/E275*100</f>
        <v>96.20598728604558</v>
      </c>
      <c r="H275" s="159"/>
      <c r="I275" s="159"/>
    </row>
    <row r="276" spans="1:9" s="158" customFormat="1" ht="27.75" customHeight="1">
      <c r="A276" s="143"/>
      <c r="B276" s="143"/>
      <c r="C276" s="144" t="s">
        <v>226</v>
      </c>
      <c r="D276" s="145">
        <f>SUM(D277:D280)</f>
        <v>22211319</v>
      </c>
      <c r="E276" s="145">
        <f>SUM(E277:E280)</f>
        <v>22935901</v>
      </c>
      <c r="F276" s="145">
        <f>SUM(F277:F280)</f>
        <v>21804010</v>
      </c>
      <c r="G276" s="155">
        <f t="shared" si="31"/>
        <v>95.06498131466472</v>
      </c>
      <c r="H276" s="159"/>
      <c r="I276" s="159"/>
    </row>
    <row r="277" spans="1:9" s="158" customFormat="1" ht="27.75" customHeight="1">
      <c r="A277" s="143"/>
      <c r="B277" s="143"/>
      <c r="C277" s="148" t="s">
        <v>208</v>
      </c>
      <c r="D277" s="145">
        <v>16691788</v>
      </c>
      <c r="E277" s="145">
        <v>16685417</v>
      </c>
      <c r="F277" s="145">
        <v>16670439</v>
      </c>
      <c r="G277" s="155">
        <f t="shared" si="31"/>
        <v>99.91023298968194</v>
      </c>
      <c r="H277" s="159"/>
      <c r="I277" s="159"/>
    </row>
    <row r="278" spans="1:9" s="158" customFormat="1" ht="27.75" customHeight="1">
      <c r="A278" s="143"/>
      <c r="B278" s="143"/>
      <c r="C278" s="148" t="s">
        <v>209</v>
      </c>
      <c r="D278" s="145">
        <v>2890587</v>
      </c>
      <c r="E278" s="145">
        <v>3585386</v>
      </c>
      <c r="F278" s="145">
        <v>2771166</v>
      </c>
      <c r="G278" s="155">
        <f t="shared" si="31"/>
        <v>77.29059019028914</v>
      </c>
      <c r="H278" s="159"/>
      <c r="I278" s="159"/>
    </row>
    <row r="279" spans="1:8" ht="32.25" customHeight="1">
      <c r="A279" s="143"/>
      <c r="B279" s="143"/>
      <c r="C279" s="148" t="s">
        <v>227</v>
      </c>
      <c r="D279" s="145">
        <v>2615844</v>
      </c>
      <c r="E279" s="145">
        <v>2615844</v>
      </c>
      <c r="F279" s="145">
        <v>2346341</v>
      </c>
      <c r="G279" s="155">
        <f t="shared" si="31"/>
        <v>89.69728317132062</v>
      </c>
      <c r="H279" s="126"/>
    </row>
    <row r="280" spans="1:8" ht="22.5" customHeight="1">
      <c r="A280" s="143"/>
      <c r="B280" s="143"/>
      <c r="C280" s="148" t="s">
        <v>211</v>
      </c>
      <c r="D280" s="145">
        <v>13100</v>
      </c>
      <c r="E280" s="145">
        <v>49254</v>
      </c>
      <c r="F280" s="145">
        <v>16064</v>
      </c>
      <c r="G280" s="155">
        <f t="shared" si="31"/>
        <v>32.614609980915255</v>
      </c>
      <c r="H280" s="126"/>
    </row>
    <row r="281" spans="1:8" ht="22.5" customHeight="1">
      <c r="A281" s="143"/>
      <c r="B281" s="143"/>
      <c r="C281" s="144" t="s">
        <v>230</v>
      </c>
      <c r="D281" s="145">
        <f>SUM(D282,D284)</f>
        <v>0</v>
      </c>
      <c r="E281" s="145">
        <f>SUM(E282,E284)</f>
        <v>0</v>
      </c>
      <c r="F281" s="145">
        <f>SUM(F282,F284)</f>
        <v>261700</v>
      </c>
      <c r="G281" s="160" t="s">
        <v>56</v>
      </c>
      <c r="H281" s="126"/>
    </row>
    <row r="282" spans="1:8" ht="22.5" customHeight="1">
      <c r="A282" s="143"/>
      <c r="B282" s="143"/>
      <c r="C282" s="148" t="s">
        <v>231</v>
      </c>
      <c r="D282" s="145">
        <f>SUM(D283:D283)</f>
        <v>0</v>
      </c>
      <c r="E282" s="145">
        <f>SUM(E283:E283)</f>
        <v>0</v>
      </c>
      <c r="F282" s="145">
        <f>SUM(F283:F283)</f>
        <v>224200</v>
      </c>
      <c r="G282" s="160" t="s">
        <v>56</v>
      </c>
      <c r="H282" s="126"/>
    </row>
    <row r="283" spans="1:9" s="167" customFormat="1" ht="22.5" customHeight="1">
      <c r="A283" s="161"/>
      <c r="B283" s="162" t="s">
        <v>56</v>
      </c>
      <c r="C283" s="163" t="s">
        <v>310</v>
      </c>
      <c r="D283" s="165">
        <v>0</v>
      </c>
      <c r="E283" s="165">
        <v>0</v>
      </c>
      <c r="F283" s="165">
        <v>224200</v>
      </c>
      <c r="G283" s="171" t="s">
        <v>56</v>
      </c>
      <c r="H283" s="168"/>
      <c r="I283" s="168"/>
    </row>
    <row r="284" spans="1:8" ht="22.5" customHeight="1">
      <c r="A284" s="143"/>
      <c r="B284" s="143"/>
      <c r="C284" s="148" t="s">
        <v>203</v>
      </c>
      <c r="D284" s="151">
        <f>SUM(D285:D290)</f>
        <v>0</v>
      </c>
      <c r="E284" s="151">
        <f>SUM(E285:E290)</f>
        <v>0</v>
      </c>
      <c r="F284" s="151">
        <f>SUM(F285:F290)</f>
        <v>37500</v>
      </c>
      <c r="G284" s="160" t="s">
        <v>56</v>
      </c>
      <c r="H284" s="126"/>
    </row>
    <row r="285" spans="1:9" s="167" customFormat="1" ht="22.5" customHeight="1">
      <c r="A285" s="161"/>
      <c r="B285" s="162" t="s">
        <v>56</v>
      </c>
      <c r="C285" s="163" t="s">
        <v>311</v>
      </c>
      <c r="D285" s="166">
        <v>0</v>
      </c>
      <c r="E285" s="166">
        <v>0</v>
      </c>
      <c r="F285" s="166">
        <v>8000</v>
      </c>
      <c r="G285" s="171" t="s">
        <v>56</v>
      </c>
      <c r="H285" s="168"/>
      <c r="I285" s="168"/>
    </row>
    <row r="286" spans="1:9" s="167" customFormat="1" ht="22.5" customHeight="1">
      <c r="A286" s="161"/>
      <c r="B286" s="162" t="s">
        <v>56</v>
      </c>
      <c r="C286" s="163" t="s">
        <v>312</v>
      </c>
      <c r="D286" s="166">
        <v>0</v>
      </c>
      <c r="E286" s="166">
        <v>0</v>
      </c>
      <c r="F286" s="166">
        <v>5000</v>
      </c>
      <c r="G286" s="171" t="s">
        <v>56</v>
      </c>
      <c r="H286" s="168"/>
      <c r="I286" s="168"/>
    </row>
    <row r="287" spans="1:9" s="167" customFormat="1" ht="22.5" customHeight="1">
      <c r="A287" s="161"/>
      <c r="B287" s="162" t="s">
        <v>56</v>
      </c>
      <c r="C287" s="163" t="s">
        <v>313</v>
      </c>
      <c r="D287" s="166">
        <v>0</v>
      </c>
      <c r="E287" s="166">
        <v>0</v>
      </c>
      <c r="F287" s="166">
        <v>8000</v>
      </c>
      <c r="G287" s="171" t="s">
        <v>56</v>
      </c>
      <c r="H287" s="168"/>
      <c r="I287" s="168"/>
    </row>
    <row r="288" spans="1:9" s="167" customFormat="1" ht="22.5" customHeight="1">
      <c r="A288" s="161"/>
      <c r="B288" s="162" t="s">
        <v>56</v>
      </c>
      <c r="C288" s="163" t="s">
        <v>314</v>
      </c>
      <c r="D288" s="166">
        <v>0</v>
      </c>
      <c r="E288" s="166">
        <v>0</v>
      </c>
      <c r="F288" s="166">
        <v>3500</v>
      </c>
      <c r="G288" s="171" t="s">
        <v>56</v>
      </c>
      <c r="H288" s="168"/>
      <c r="I288" s="168"/>
    </row>
    <row r="289" spans="1:9" s="167" customFormat="1" ht="22.5" customHeight="1">
      <c r="A289" s="161"/>
      <c r="B289" s="162" t="s">
        <v>56</v>
      </c>
      <c r="C289" s="163" t="s">
        <v>315</v>
      </c>
      <c r="D289" s="166">
        <v>0</v>
      </c>
      <c r="E289" s="166">
        <v>0</v>
      </c>
      <c r="F289" s="166">
        <v>9000</v>
      </c>
      <c r="G289" s="171" t="s">
        <v>56</v>
      </c>
      <c r="H289" s="168"/>
      <c r="I289" s="168"/>
    </row>
    <row r="290" spans="1:10" s="167" customFormat="1" ht="22.5" customHeight="1">
      <c r="A290" s="161"/>
      <c r="B290" s="162" t="s">
        <v>56</v>
      </c>
      <c r="C290" s="163" t="s">
        <v>316</v>
      </c>
      <c r="D290" s="166">
        <v>0</v>
      </c>
      <c r="E290" s="166">
        <v>0</v>
      </c>
      <c r="F290" s="166">
        <v>4000</v>
      </c>
      <c r="G290" s="171" t="s">
        <v>56</v>
      </c>
      <c r="H290" s="168"/>
      <c r="I290" s="168"/>
      <c r="J290" s="168"/>
    </row>
    <row r="291" spans="1:10" ht="22.5" customHeight="1">
      <c r="A291" s="143"/>
      <c r="B291" s="143">
        <v>80103</v>
      </c>
      <c r="C291" s="148" t="s">
        <v>317</v>
      </c>
      <c r="D291" s="145">
        <f>SUM(D292)</f>
        <v>1295645</v>
      </c>
      <c r="E291" s="145">
        <f>SUM(E292)</f>
        <v>1295645</v>
      </c>
      <c r="F291" s="145">
        <f>SUM(F292)</f>
        <v>1307180</v>
      </c>
      <c r="G291" s="155">
        <f aca="true" t="shared" si="32" ref="G291:G307">F291/E291*100</f>
        <v>100.89029016435829</v>
      </c>
      <c r="H291" s="126"/>
      <c r="J291" s="126"/>
    </row>
    <row r="292" spans="1:10" ht="22.5" customHeight="1">
      <c r="A292" s="143"/>
      <c r="B292" s="143"/>
      <c r="C292" s="144" t="s">
        <v>226</v>
      </c>
      <c r="D292" s="145">
        <f>SUM(D293:D295)</f>
        <v>1295645</v>
      </c>
      <c r="E292" s="145">
        <f>SUM(E293:E295)</f>
        <v>1295645</v>
      </c>
      <c r="F292" s="145">
        <f>SUM(F293:F295)</f>
        <v>1307180</v>
      </c>
      <c r="G292" s="155">
        <f t="shared" si="32"/>
        <v>100.89029016435829</v>
      </c>
      <c r="H292" s="126"/>
      <c r="J292" s="126"/>
    </row>
    <row r="293" spans="1:10" ht="22.5" customHeight="1">
      <c r="A293" s="143"/>
      <c r="B293" s="143"/>
      <c r="C293" s="148" t="s">
        <v>208</v>
      </c>
      <c r="D293" s="145">
        <v>1079800</v>
      </c>
      <c r="E293" s="145">
        <v>1079800</v>
      </c>
      <c r="F293" s="145">
        <v>1079800</v>
      </c>
      <c r="G293" s="155">
        <f t="shared" si="32"/>
        <v>100</v>
      </c>
      <c r="H293" s="126"/>
      <c r="J293" s="126"/>
    </row>
    <row r="294" spans="1:10" ht="33" customHeight="1">
      <c r="A294" s="143"/>
      <c r="B294" s="143"/>
      <c r="C294" s="148" t="s">
        <v>286</v>
      </c>
      <c r="D294" s="145">
        <v>49976</v>
      </c>
      <c r="E294" s="145">
        <v>49976</v>
      </c>
      <c r="F294" s="145">
        <v>49976</v>
      </c>
      <c r="G294" s="155">
        <f t="shared" si="32"/>
        <v>100</v>
      </c>
      <c r="H294" s="126"/>
      <c r="J294" s="126"/>
    </row>
    <row r="295" spans="1:10" ht="28.5" customHeight="1">
      <c r="A295" s="143"/>
      <c r="B295" s="143"/>
      <c r="C295" s="148" t="s">
        <v>227</v>
      </c>
      <c r="D295" s="145">
        <v>165869</v>
      </c>
      <c r="E295" s="145">
        <v>165869</v>
      </c>
      <c r="F295" s="145">
        <v>177404</v>
      </c>
      <c r="G295" s="156">
        <f t="shared" si="32"/>
        <v>106.95428319939228</v>
      </c>
      <c r="H295" s="126"/>
      <c r="J295" s="126"/>
    </row>
    <row r="296" spans="1:10" ht="28.5" customHeight="1">
      <c r="A296" s="143"/>
      <c r="B296" s="143">
        <v>80104</v>
      </c>
      <c r="C296" s="148" t="s">
        <v>108</v>
      </c>
      <c r="D296" s="145">
        <f>SUM(D297,D302)</f>
        <v>11900206</v>
      </c>
      <c r="E296" s="145">
        <f>SUM(E297,E302)</f>
        <v>12048756</v>
      </c>
      <c r="F296" s="145">
        <f>SUM(F297,F302)</f>
        <v>12976499</v>
      </c>
      <c r="G296" s="179">
        <f t="shared" si="32"/>
        <v>107.69990694475015</v>
      </c>
      <c r="H296" s="126"/>
      <c r="J296" s="126"/>
    </row>
    <row r="297" spans="1:10" ht="28.5" customHeight="1">
      <c r="A297" s="143"/>
      <c r="B297" s="143"/>
      <c r="C297" s="144" t="s">
        <v>226</v>
      </c>
      <c r="D297" s="145">
        <f>SUM(D298:D301)</f>
        <v>11725206</v>
      </c>
      <c r="E297" s="145">
        <f>SUM(E298:E301)</f>
        <v>11793856</v>
      </c>
      <c r="F297" s="145">
        <f>SUM(F298:F301)</f>
        <v>12825999</v>
      </c>
      <c r="G297" s="179">
        <f t="shared" si="32"/>
        <v>108.75153130579176</v>
      </c>
      <c r="H297" s="126"/>
      <c r="J297" s="126"/>
    </row>
    <row r="298" spans="1:10" ht="28.5" customHeight="1">
      <c r="A298" s="143"/>
      <c r="B298" s="143"/>
      <c r="C298" s="148" t="s">
        <v>208</v>
      </c>
      <c r="D298" s="145">
        <v>6280359</v>
      </c>
      <c r="E298" s="145">
        <v>6280359</v>
      </c>
      <c r="F298" s="145">
        <v>6139079</v>
      </c>
      <c r="G298" s="179">
        <f t="shared" si="32"/>
        <v>97.7504470683921</v>
      </c>
      <c r="H298" s="126"/>
      <c r="J298" s="126"/>
    </row>
    <row r="299" spans="1:10" ht="28.5" customHeight="1">
      <c r="A299" s="143"/>
      <c r="B299" s="143"/>
      <c r="C299" s="148" t="s">
        <v>209</v>
      </c>
      <c r="D299" s="145">
        <v>1169957</v>
      </c>
      <c r="E299" s="145">
        <v>1232857</v>
      </c>
      <c r="F299" s="145">
        <v>1133005</v>
      </c>
      <c r="G299" s="179">
        <f t="shared" si="32"/>
        <v>91.90076383554621</v>
      </c>
      <c r="H299" s="126"/>
      <c r="J299" s="126"/>
    </row>
    <row r="300" spans="1:10" ht="28.5" customHeight="1">
      <c r="A300" s="143"/>
      <c r="B300" s="143"/>
      <c r="C300" s="148" t="s">
        <v>227</v>
      </c>
      <c r="D300" s="145">
        <v>4273890</v>
      </c>
      <c r="E300" s="145">
        <v>4273890</v>
      </c>
      <c r="F300" s="145">
        <v>5551325</v>
      </c>
      <c r="G300" s="156">
        <f t="shared" si="32"/>
        <v>129.88928119347946</v>
      </c>
      <c r="H300" s="126"/>
      <c r="J300" s="126"/>
    </row>
    <row r="301" spans="1:10" ht="25.5" customHeight="1">
      <c r="A301" s="143"/>
      <c r="B301" s="143"/>
      <c r="C301" s="148" t="s">
        <v>211</v>
      </c>
      <c r="D301" s="149">
        <v>1000</v>
      </c>
      <c r="E301" s="145">
        <v>6750</v>
      </c>
      <c r="F301" s="145">
        <v>2590</v>
      </c>
      <c r="G301" s="179">
        <f t="shared" si="32"/>
        <v>38.370370370370374</v>
      </c>
      <c r="H301" s="126"/>
      <c r="J301" s="126"/>
    </row>
    <row r="302" spans="1:10" ht="22.5" customHeight="1">
      <c r="A302" s="143"/>
      <c r="B302" s="143"/>
      <c r="C302" s="144" t="s">
        <v>230</v>
      </c>
      <c r="D302" s="145">
        <f>SUM(D303,D311)</f>
        <v>175000</v>
      </c>
      <c r="E302" s="145">
        <f>SUM(E303,E311)</f>
        <v>254900</v>
      </c>
      <c r="F302" s="145">
        <f>SUM(F303,F311)</f>
        <v>150500</v>
      </c>
      <c r="G302" s="179">
        <f t="shared" si="32"/>
        <v>59.04276186739899</v>
      </c>
      <c r="H302" s="126"/>
      <c r="J302" s="126"/>
    </row>
    <row r="303" spans="1:10" ht="30" customHeight="1">
      <c r="A303" s="143"/>
      <c r="B303" s="143"/>
      <c r="C303" s="148" t="s">
        <v>231</v>
      </c>
      <c r="D303" s="145">
        <f>SUM(D304:D310)</f>
        <v>175000</v>
      </c>
      <c r="E303" s="145">
        <f>SUM(E304:E310)</f>
        <v>254900</v>
      </c>
      <c r="F303" s="145">
        <f>SUM(F304:F310)</f>
        <v>98000</v>
      </c>
      <c r="G303" s="179">
        <f t="shared" si="32"/>
        <v>38.446449588073754</v>
      </c>
      <c r="H303" s="126"/>
      <c r="J303" s="126"/>
    </row>
    <row r="304" spans="1:10" s="167" customFormat="1" ht="30" customHeight="1">
      <c r="A304" s="161"/>
      <c r="B304" s="162" t="s">
        <v>56</v>
      </c>
      <c r="C304" s="172" t="s">
        <v>318</v>
      </c>
      <c r="D304" s="165">
        <v>0</v>
      </c>
      <c r="E304" s="165">
        <v>40000</v>
      </c>
      <c r="F304" s="165">
        <v>0</v>
      </c>
      <c r="G304" s="179">
        <f t="shared" si="32"/>
        <v>0</v>
      </c>
      <c r="H304" s="168"/>
      <c r="I304" s="168"/>
      <c r="J304" s="168"/>
    </row>
    <row r="305" spans="1:10" s="167" customFormat="1" ht="30" customHeight="1">
      <c r="A305" s="161"/>
      <c r="B305" s="162" t="s">
        <v>56</v>
      </c>
      <c r="C305" s="172" t="s">
        <v>319</v>
      </c>
      <c r="D305" s="165">
        <v>0</v>
      </c>
      <c r="E305" s="165">
        <v>20000</v>
      </c>
      <c r="F305" s="165">
        <v>0</v>
      </c>
      <c r="G305" s="179">
        <f t="shared" si="32"/>
        <v>0</v>
      </c>
      <c r="H305" s="168"/>
      <c r="I305" s="168"/>
      <c r="J305" s="168"/>
    </row>
    <row r="306" spans="1:10" s="167" customFormat="1" ht="30" customHeight="1">
      <c r="A306" s="161"/>
      <c r="B306" s="162" t="s">
        <v>56</v>
      </c>
      <c r="C306" s="172" t="s">
        <v>320</v>
      </c>
      <c r="D306" s="165">
        <v>140000</v>
      </c>
      <c r="E306" s="165">
        <v>159900</v>
      </c>
      <c r="F306" s="165">
        <v>0</v>
      </c>
      <c r="G306" s="179">
        <f t="shared" si="32"/>
        <v>0</v>
      </c>
      <c r="H306" s="168"/>
      <c r="I306" s="168"/>
      <c r="J306" s="168"/>
    </row>
    <row r="307" spans="1:10" s="167" customFormat="1" ht="30" customHeight="1">
      <c r="A307" s="161"/>
      <c r="B307" s="162" t="s">
        <v>56</v>
      </c>
      <c r="C307" s="172" t="s">
        <v>321</v>
      </c>
      <c r="D307" s="165">
        <v>35000</v>
      </c>
      <c r="E307" s="165">
        <v>35000</v>
      </c>
      <c r="F307" s="165">
        <v>0</v>
      </c>
      <c r="G307" s="179">
        <f t="shared" si="32"/>
        <v>0</v>
      </c>
      <c r="H307" s="168"/>
      <c r="I307" s="168"/>
      <c r="J307" s="168"/>
    </row>
    <row r="308" spans="1:10" s="167" customFormat="1" ht="30" customHeight="1">
      <c r="A308" s="161"/>
      <c r="B308" s="162" t="s">
        <v>56</v>
      </c>
      <c r="C308" s="172" t="s">
        <v>322</v>
      </c>
      <c r="D308" s="165">
        <v>0</v>
      </c>
      <c r="E308" s="165">
        <v>0</v>
      </c>
      <c r="F308" s="165">
        <v>43000</v>
      </c>
      <c r="G308" s="190" t="s">
        <v>56</v>
      </c>
      <c r="H308" s="168"/>
      <c r="I308" s="168"/>
      <c r="J308" s="168"/>
    </row>
    <row r="309" spans="1:10" s="167" customFormat="1" ht="30" customHeight="1">
      <c r="A309" s="161"/>
      <c r="B309" s="162" t="s">
        <v>56</v>
      </c>
      <c r="C309" s="172" t="s">
        <v>323</v>
      </c>
      <c r="D309" s="165">
        <v>0</v>
      </c>
      <c r="E309" s="165">
        <v>0</v>
      </c>
      <c r="F309" s="165">
        <v>25000</v>
      </c>
      <c r="G309" s="190" t="s">
        <v>56</v>
      </c>
      <c r="H309" s="168"/>
      <c r="I309" s="168"/>
      <c r="J309" s="168"/>
    </row>
    <row r="310" spans="1:9" s="167" customFormat="1" ht="30" customHeight="1">
      <c r="A310" s="161"/>
      <c r="B310" s="162" t="s">
        <v>56</v>
      </c>
      <c r="C310" s="172" t="s">
        <v>324</v>
      </c>
      <c r="D310" s="165">
        <v>0</v>
      </c>
      <c r="E310" s="165">
        <v>0</v>
      </c>
      <c r="F310" s="165">
        <v>30000</v>
      </c>
      <c r="G310" s="190" t="s">
        <v>56</v>
      </c>
      <c r="H310" s="168"/>
      <c r="I310" s="168"/>
    </row>
    <row r="311" spans="1:8" ht="30" customHeight="1">
      <c r="A311" s="143"/>
      <c r="B311" s="169"/>
      <c r="C311" s="351" t="s">
        <v>203</v>
      </c>
      <c r="D311" s="151">
        <f>SUM(D312:D317)</f>
        <v>0</v>
      </c>
      <c r="E311" s="151">
        <f>SUM(E312:E317)</f>
        <v>0</v>
      </c>
      <c r="F311" s="151">
        <f>SUM(F312:F317)</f>
        <v>52500</v>
      </c>
      <c r="G311" s="191" t="s">
        <v>56</v>
      </c>
      <c r="H311" s="126"/>
    </row>
    <row r="312" spans="1:10" s="167" customFormat="1" ht="30" customHeight="1">
      <c r="A312" s="161"/>
      <c r="B312" s="162" t="s">
        <v>56</v>
      </c>
      <c r="C312" s="352" t="s">
        <v>325</v>
      </c>
      <c r="D312" s="166">
        <v>0</v>
      </c>
      <c r="E312" s="166">
        <v>0</v>
      </c>
      <c r="F312" s="166">
        <v>6500</v>
      </c>
      <c r="G312" s="192" t="s">
        <v>56</v>
      </c>
      <c r="H312" s="168"/>
      <c r="I312" s="168"/>
      <c r="J312" s="168"/>
    </row>
    <row r="313" spans="1:9" s="167" customFormat="1" ht="30" customHeight="1">
      <c r="A313" s="161"/>
      <c r="B313" s="162" t="s">
        <v>56</v>
      </c>
      <c r="C313" s="352" t="s">
        <v>326</v>
      </c>
      <c r="D313" s="166">
        <v>0</v>
      </c>
      <c r="E313" s="166">
        <v>0</v>
      </c>
      <c r="F313" s="166">
        <v>5000</v>
      </c>
      <c r="G313" s="192" t="s">
        <v>56</v>
      </c>
      <c r="H313" s="168"/>
      <c r="I313" s="168"/>
    </row>
    <row r="314" spans="1:9" s="167" customFormat="1" ht="30" customHeight="1">
      <c r="A314" s="161"/>
      <c r="B314" s="162" t="s">
        <v>56</v>
      </c>
      <c r="C314" s="352" t="s">
        <v>327</v>
      </c>
      <c r="D314" s="166">
        <v>0</v>
      </c>
      <c r="E314" s="166">
        <v>0</v>
      </c>
      <c r="F314" s="166">
        <v>5000</v>
      </c>
      <c r="G314" s="192" t="s">
        <v>56</v>
      </c>
      <c r="H314" s="168"/>
      <c r="I314" s="168"/>
    </row>
    <row r="315" spans="1:9" s="167" customFormat="1" ht="30" customHeight="1">
      <c r="A315" s="161"/>
      <c r="B315" s="162" t="s">
        <v>56</v>
      </c>
      <c r="C315" s="352" t="s">
        <v>328</v>
      </c>
      <c r="D315" s="166">
        <v>0</v>
      </c>
      <c r="E315" s="166">
        <v>0</v>
      </c>
      <c r="F315" s="166">
        <v>10000</v>
      </c>
      <c r="G315" s="192" t="s">
        <v>56</v>
      </c>
      <c r="H315" s="168"/>
      <c r="I315" s="168"/>
    </row>
    <row r="316" spans="1:9" s="167" customFormat="1" ht="30" customHeight="1">
      <c r="A316" s="161"/>
      <c r="B316" s="162" t="s">
        <v>56</v>
      </c>
      <c r="C316" s="352" t="s">
        <v>329</v>
      </c>
      <c r="D316" s="166">
        <v>0</v>
      </c>
      <c r="E316" s="166">
        <v>0</v>
      </c>
      <c r="F316" s="166">
        <v>11000</v>
      </c>
      <c r="G316" s="192" t="s">
        <v>56</v>
      </c>
      <c r="H316" s="168"/>
      <c r="I316" s="168"/>
    </row>
    <row r="317" spans="1:10" s="167" customFormat="1" ht="30" customHeight="1">
      <c r="A317" s="161"/>
      <c r="B317" s="162" t="s">
        <v>56</v>
      </c>
      <c r="C317" s="352" t="s">
        <v>330</v>
      </c>
      <c r="D317" s="166">
        <v>0</v>
      </c>
      <c r="E317" s="166">
        <v>0</v>
      </c>
      <c r="F317" s="166">
        <v>15000</v>
      </c>
      <c r="G317" s="192" t="s">
        <v>56</v>
      </c>
      <c r="H317" s="168"/>
      <c r="I317" s="168"/>
      <c r="J317" s="168"/>
    </row>
    <row r="318" spans="1:10" ht="30" customHeight="1">
      <c r="A318" s="143"/>
      <c r="B318" s="143">
        <v>80106</v>
      </c>
      <c r="C318" s="193" t="s">
        <v>331</v>
      </c>
      <c r="D318" s="145">
        <f aca="true" t="shared" si="33" ref="D318:F319">SUM(D319)</f>
        <v>0</v>
      </c>
      <c r="E318" s="145">
        <f t="shared" si="33"/>
        <v>0</v>
      </c>
      <c r="F318" s="145">
        <f t="shared" si="33"/>
        <v>161082</v>
      </c>
      <c r="G318" s="194" t="s">
        <v>56</v>
      </c>
      <c r="H318" s="126"/>
      <c r="J318" s="126"/>
    </row>
    <row r="319" spans="1:10" ht="30" customHeight="1">
      <c r="A319" s="143"/>
      <c r="B319" s="169"/>
      <c r="C319" s="144" t="s">
        <v>226</v>
      </c>
      <c r="D319" s="145">
        <f t="shared" si="33"/>
        <v>0</v>
      </c>
      <c r="E319" s="145">
        <f t="shared" si="33"/>
        <v>0</v>
      </c>
      <c r="F319" s="145">
        <f t="shared" si="33"/>
        <v>161082</v>
      </c>
      <c r="G319" s="194" t="s">
        <v>56</v>
      </c>
      <c r="H319" s="126"/>
      <c r="J319" s="126"/>
    </row>
    <row r="320" spans="1:10" ht="30" customHeight="1">
      <c r="A320" s="143"/>
      <c r="B320" s="169"/>
      <c r="C320" s="148" t="s">
        <v>227</v>
      </c>
      <c r="D320" s="145">
        <v>0</v>
      </c>
      <c r="E320" s="145">
        <v>0</v>
      </c>
      <c r="F320" s="145">
        <v>161082</v>
      </c>
      <c r="G320" s="194" t="s">
        <v>56</v>
      </c>
      <c r="H320" s="126"/>
      <c r="J320" s="126"/>
    </row>
    <row r="321" spans="1:10" ht="21.75" customHeight="1">
      <c r="A321" s="143"/>
      <c r="B321" s="143">
        <v>80110</v>
      </c>
      <c r="C321" s="148" t="s">
        <v>110</v>
      </c>
      <c r="D321" s="145">
        <f>SUM(D322,D327)</f>
        <v>13600038</v>
      </c>
      <c r="E321" s="145">
        <f>SUM(E322,E327)</f>
        <v>13763942</v>
      </c>
      <c r="F321" s="145">
        <f>SUM(F322,F327)</f>
        <v>14392918</v>
      </c>
      <c r="G321" s="179">
        <f aca="true" t="shared" si="34" ref="G321:G329">F321/E321*100</f>
        <v>104.56973736157853</v>
      </c>
      <c r="H321" s="126"/>
      <c r="J321" s="126"/>
    </row>
    <row r="322" spans="1:8" ht="33.75" customHeight="1">
      <c r="A322" s="143"/>
      <c r="B322" s="143"/>
      <c r="C322" s="144" t="s">
        <v>226</v>
      </c>
      <c r="D322" s="145">
        <f>SUM(D323:D326)</f>
        <v>13540038</v>
      </c>
      <c r="E322" s="145">
        <f>SUM(E323:E326)</f>
        <v>13708260</v>
      </c>
      <c r="F322" s="145">
        <f>SUM(F323:F326)</f>
        <v>14099918</v>
      </c>
      <c r="G322" s="179">
        <f t="shared" si="34"/>
        <v>102.85709491941356</v>
      </c>
      <c r="H322" s="126"/>
    </row>
    <row r="323" spans="1:8" ht="33.75" customHeight="1">
      <c r="A323" s="143"/>
      <c r="B323" s="143"/>
      <c r="C323" s="148" t="s">
        <v>208</v>
      </c>
      <c r="D323" s="145">
        <v>10318828</v>
      </c>
      <c r="E323" s="145">
        <v>10318828</v>
      </c>
      <c r="F323" s="145">
        <v>10811542</v>
      </c>
      <c r="G323" s="179">
        <f t="shared" si="34"/>
        <v>104.77490273120165</v>
      </c>
      <c r="H323" s="126"/>
    </row>
    <row r="324" spans="1:8" ht="21.75" customHeight="1">
      <c r="A324" s="143"/>
      <c r="B324" s="143"/>
      <c r="C324" s="148" t="s">
        <v>209</v>
      </c>
      <c r="D324" s="145">
        <v>1465994</v>
      </c>
      <c r="E324" s="145">
        <v>1625916</v>
      </c>
      <c r="F324" s="145">
        <v>1442192</v>
      </c>
      <c r="G324" s="179">
        <f t="shared" si="34"/>
        <v>88.7002772590958</v>
      </c>
      <c r="H324" s="126"/>
    </row>
    <row r="325" spans="1:8" ht="21.75" customHeight="1">
      <c r="A325" s="143"/>
      <c r="B325" s="143"/>
      <c r="C325" s="148" t="s">
        <v>227</v>
      </c>
      <c r="D325" s="145">
        <v>1745916</v>
      </c>
      <c r="E325" s="145">
        <v>1745916</v>
      </c>
      <c r="F325" s="145">
        <v>1835768</v>
      </c>
      <c r="G325" s="179">
        <f t="shared" si="34"/>
        <v>105.14641025112319</v>
      </c>
      <c r="H325" s="126"/>
    </row>
    <row r="326" spans="1:10" ht="34.5" customHeight="1">
      <c r="A326" s="143"/>
      <c r="B326" s="143"/>
      <c r="C326" s="148" t="s">
        <v>211</v>
      </c>
      <c r="D326" s="145">
        <v>9300</v>
      </c>
      <c r="E326" s="145">
        <v>17600</v>
      </c>
      <c r="F326" s="145">
        <v>10416</v>
      </c>
      <c r="G326" s="179">
        <f t="shared" si="34"/>
        <v>59.18181818181818</v>
      </c>
      <c r="H326" s="126"/>
      <c r="J326" s="126"/>
    </row>
    <row r="327" spans="1:10" ht="21.75" customHeight="1">
      <c r="A327" s="143"/>
      <c r="B327" s="143"/>
      <c r="C327" s="144" t="s">
        <v>230</v>
      </c>
      <c r="D327" s="145">
        <f>SUM(D328)</f>
        <v>60000</v>
      </c>
      <c r="E327" s="145">
        <f>SUM(E328)</f>
        <v>55682</v>
      </c>
      <c r="F327" s="145">
        <f>SUM(F328)</f>
        <v>293000</v>
      </c>
      <c r="G327" s="179">
        <f t="shared" si="34"/>
        <v>526.2023634208542</v>
      </c>
      <c r="H327" s="126"/>
      <c r="J327" s="126"/>
    </row>
    <row r="328" spans="1:8" ht="21.75" customHeight="1">
      <c r="A328" s="143"/>
      <c r="B328" s="143"/>
      <c r="C328" s="148" t="s">
        <v>231</v>
      </c>
      <c r="D328" s="145">
        <f>SUM(D329:D333)</f>
        <v>60000</v>
      </c>
      <c r="E328" s="145">
        <f>SUM(E329:E333)</f>
        <v>55682</v>
      </c>
      <c r="F328" s="145">
        <f>SUM(F329:F333)</f>
        <v>293000</v>
      </c>
      <c r="G328" s="179">
        <f t="shared" si="34"/>
        <v>526.2023634208542</v>
      </c>
      <c r="H328" s="126"/>
    </row>
    <row r="329" spans="1:9" s="167" customFormat="1" ht="21.75" customHeight="1">
      <c r="A329" s="161"/>
      <c r="B329" s="162" t="s">
        <v>56</v>
      </c>
      <c r="C329" s="163" t="s">
        <v>332</v>
      </c>
      <c r="D329" s="165">
        <v>60000</v>
      </c>
      <c r="E329" s="165">
        <v>55682</v>
      </c>
      <c r="F329" s="165">
        <v>0</v>
      </c>
      <c r="G329" s="179">
        <f t="shared" si="34"/>
        <v>0</v>
      </c>
      <c r="H329" s="168"/>
      <c r="I329" s="168"/>
    </row>
    <row r="330" spans="1:9" s="167" customFormat="1" ht="27.75" customHeight="1">
      <c r="A330" s="161"/>
      <c r="B330" s="162" t="s">
        <v>56</v>
      </c>
      <c r="C330" s="163" t="s">
        <v>333</v>
      </c>
      <c r="D330" s="165">
        <v>0</v>
      </c>
      <c r="E330" s="165">
        <v>0</v>
      </c>
      <c r="F330" s="165">
        <v>160000</v>
      </c>
      <c r="G330" s="190" t="s">
        <v>56</v>
      </c>
      <c r="H330" s="168"/>
      <c r="I330" s="168"/>
    </row>
    <row r="331" spans="1:9" s="167" customFormat="1" ht="33.75" customHeight="1">
      <c r="A331" s="161"/>
      <c r="B331" s="162" t="s">
        <v>56</v>
      </c>
      <c r="C331" s="163" t="s">
        <v>334</v>
      </c>
      <c r="D331" s="165">
        <v>0</v>
      </c>
      <c r="E331" s="165">
        <v>0</v>
      </c>
      <c r="F331" s="165">
        <v>48000</v>
      </c>
      <c r="G331" s="190" t="s">
        <v>56</v>
      </c>
      <c r="H331" s="168"/>
      <c r="I331" s="168"/>
    </row>
    <row r="332" spans="1:9" s="167" customFormat="1" ht="31.5" customHeight="1">
      <c r="A332" s="161"/>
      <c r="B332" s="162" t="s">
        <v>56</v>
      </c>
      <c r="C332" s="163" t="s">
        <v>335</v>
      </c>
      <c r="D332" s="165">
        <v>0</v>
      </c>
      <c r="E332" s="165">
        <v>0</v>
      </c>
      <c r="F332" s="165">
        <v>45000</v>
      </c>
      <c r="G332" s="190" t="s">
        <v>56</v>
      </c>
      <c r="H332" s="168"/>
      <c r="I332" s="168"/>
    </row>
    <row r="333" spans="1:9" s="167" customFormat="1" ht="21.75" customHeight="1">
      <c r="A333" s="161"/>
      <c r="B333" s="162" t="s">
        <v>56</v>
      </c>
      <c r="C333" s="163" t="s">
        <v>336</v>
      </c>
      <c r="D333" s="165">
        <v>0</v>
      </c>
      <c r="E333" s="165">
        <v>0</v>
      </c>
      <c r="F333" s="165">
        <v>40000</v>
      </c>
      <c r="G333" s="190" t="s">
        <v>56</v>
      </c>
      <c r="H333" s="168"/>
      <c r="I333" s="168"/>
    </row>
    <row r="334" spans="1:8" ht="21.75" customHeight="1">
      <c r="A334" s="143"/>
      <c r="B334" s="143">
        <v>80113</v>
      </c>
      <c r="C334" s="148" t="s">
        <v>337</v>
      </c>
      <c r="D334" s="145">
        <f aca="true" t="shared" si="35" ref="D334:F335">SUM(D335)</f>
        <v>70000</v>
      </c>
      <c r="E334" s="145">
        <f t="shared" si="35"/>
        <v>68500</v>
      </c>
      <c r="F334" s="145">
        <f t="shared" si="35"/>
        <v>95000</v>
      </c>
      <c r="G334" s="179">
        <f aca="true" t="shared" si="36" ref="G334:G344">F334/E334*100</f>
        <v>138.68613138686132</v>
      </c>
      <c r="H334" s="126"/>
    </row>
    <row r="335" spans="1:8" ht="30" customHeight="1">
      <c r="A335" s="143"/>
      <c r="B335" s="143"/>
      <c r="C335" s="144" t="s">
        <v>226</v>
      </c>
      <c r="D335" s="145">
        <f t="shared" si="35"/>
        <v>70000</v>
      </c>
      <c r="E335" s="145">
        <f t="shared" si="35"/>
        <v>68500</v>
      </c>
      <c r="F335" s="145">
        <f t="shared" si="35"/>
        <v>95000</v>
      </c>
      <c r="G335" s="155">
        <f t="shared" si="36"/>
        <v>138.68613138686132</v>
      </c>
      <c r="H335" s="126"/>
    </row>
    <row r="336" spans="1:8" ht="21.75" customHeight="1">
      <c r="A336" s="143"/>
      <c r="B336" s="143"/>
      <c r="C336" s="148" t="s">
        <v>209</v>
      </c>
      <c r="D336" s="145">
        <v>70000</v>
      </c>
      <c r="E336" s="145">
        <v>68500</v>
      </c>
      <c r="F336" s="145">
        <v>95000</v>
      </c>
      <c r="G336" s="156">
        <f t="shared" si="36"/>
        <v>138.68613138686132</v>
      </c>
      <c r="H336" s="126"/>
    </row>
    <row r="337" spans="1:8" ht="21.75" customHeight="1">
      <c r="A337" s="143"/>
      <c r="B337" s="143">
        <v>80146</v>
      </c>
      <c r="C337" s="148" t="s">
        <v>338</v>
      </c>
      <c r="D337" s="145">
        <f aca="true" t="shared" si="37" ref="D337:F338">SUM(D338)</f>
        <v>222352</v>
      </c>
      <c r="E337" s="145">
        <f t="shared" si="37"/>
        <v>222352</v>
      </c>
      <c r="F337" s="145">
        <f t="shared" si="37"/>
        <v>219359</v>
      </c>
      <c r="G337" s="155">
        <f t="shared" si="36"/>
        <v>98.65393610131683</v>
      </c>
      <c r="H337" s="126"/>
    </row>
    <row r="338" spans="1:8" ht="21.75" customHeight="1">
      <c r="A338" s="143"/>
      <c r="B338" s="143"/>
      <c r="C338" s="144" t="s">
        <v>226</v>
      </c>
      <c r="D338" s="145">
        <f t="shared" si="37"/>
        <v>222352</v>
      </c>
      <c r="E338" s="145">
        <f t="shared" si="37"/>
        <v>222352</v>
      </c>
      <c r="F338" s="145">
        <f t="shared" si="37"/>
        <v>219359</v>
      </c>
      <c r="G338" s="155">
        <f t="shared" si="36"/>
        <v>98.65393610131683</v>
      </c>
      <c r="H338" s="126"/>
    </row>
    <row r="339" spans="1:8" ht="21.75" customHeight="1">
      <c r="A339" s="143"/>
      <c r="B339" s="143"/>
      <c r="C339" s="148" t="s">
        <v>209</v>
      </c>
      <c r="D339" s="145">
        <v>222352</v>
      </c>
      <c r="E339" s="145">
        <v>222352</v>
      </c>
      <c r="F339" s="145">
        <v>219359</v>
      </c>
      <c r="G339" s="155">
        <f t="shared" si="36"/>
        <v>98.65393610131683</v>
      </c>
      <c r="H339" s="126"/>
    </row>
    <row r="340" spans="1:8" ht="21.75" customHeight="1">
      <c r="A340" s="143"/>
      <c r="B340" s="143">
        <v>80195</v>
      </c>
      <c r="C340" s="148" t="s">
        <v>17</v>
      </c>
      <c r="D340" s="145">
        <f>SUM(D341,D345)</f>
        <v>2756381</v>
      </c>
      <c r="E340" s="145">
        <f>SUM(E341,E345)</f>
        <v>2124141</v>
      </c>
      <c r="F340" s="145">
        <f>SUM(F341,F345)</f>
        <v>5070095</v>
      </c>
      <c r="G340" s="155">
        <f t="shared" si="36"/>
        <v>238.6891924782771</v>
      </c>
      <c r="H340" s="126"/>
    </row>
    <row r="341" spans="1:8" ht="21.75" customHeight="1">
      <c r="A341" s="143"/>
      <c r="B341" s="143"/>
      <c r="C341" s="144" t="s">
        <v>226</v>
      </c>
      <c r="D341" s="145">
        <f>SUM(D342:D344)</f>
        <v>2756381</v>
      </c>
      <c r="E341" s="145">
        <f>SUM(E342:E344)</f>
        <v>2124141</v>
      </c>
      <c r="F341" s="145">
        <f>SUM(F342:F344)</f>
        <v>2631374</v>
      </c>
      <c r="G341" s="155">
        <f t="shared" si="36"/>
        <v>123.87944114821003</v>
      </c>
      <c r="H341" s="126"/>
    </row>
    <row r="342" spans="1:8" ht="21.75" customHeight="1">
      <c r="A342" s="143"/>
      <c r="B342" s="143"/>
      <c r="C342" s="148" t="s">
        <v>208</v>
      </c>
      <c r="D342" s="145">
        <v>1420374</v>
      </c>
      <c r="E342" s="145">
        <v>1380662</v>
      </c>
      <c r="F342" s="145">
        <v>921729</v>
      </c>
      <c r="G342" s="155">
        <f t="shared" si="36"/>
        <v>66.75993110551315</v>
      </c>
      <c r="H342" s="126"/>
    </row>
    <row r="343" spans="1:9" s="158" customFormat="1" ht="21.75" customHeight="1">
      <c r="A343" s="143"/>
      <c r="B343" s="143"/>
      <c r="C343" s="148" t="s">
        <v>209</v>
      </c>
      <c r="D343" s="145">
        <v>1228380</v>
      </c>
      <c r="E343" s="145">
        <v>648402</v>
      </c>
      <c r="F343" s="145">
        <v>1567690</v>
      </c>
      <c r="G343" s="155">
        <f t="shared" si="36"/>
        <v>241.777477552506</v>
      </c>
      <c r="H343" s="159"/>
      <c r="I343" s="159"/>
    </row>
    <row r="344" spans="1:9" s="158" customFormat="1" ht="21.75" customHeight="1">
      <c r="A344" s="143"/>
      <c r="B344" s="143"/>
      <c r="C344" s="148" t="s">
        <v>211</v>
      </c>
      <c r="D344" s="145">
        <v>107627</v>
      </c>
      <c r="E344" s="145">
        <v>95077</v>
      </c>
      <c r="F344" s="145">
        <v>141955</v>
      </c>
      <c r="G344" s="155">
        <f t="shared" si="36"/>
        <v>149.30529991480591</v>
      </c>
      <c r="H344" s="159"/>
      <c r="I344" s="159"/>
    </row>
    <row r="345" spans="1:9" s="158" customFormat="1" ht="21.75" customHeight="1">
      <c r="A345" s="143"/>
      <c r="B345" s="143"/>
      <c r="C345" s="144" t="s">
        <v>230</v>
      </c>
      <c r="D345" s="145">
        <f>SUM(D346)</f>
        <v>0</v>
      </c>
      <c r="E345" s="145">
        <f>SUM(E346)</f>
        <v>0</v>
      </c>
      <c r="F345" s="145">
        <f>SUM(F346)</f>
        <v>2438721</v>
      </c>
      <c r="G345" s="160" t="s">
        <v>56</v>
      </c>
      <c r="H345" s="159"/>
      <c r="I345" s="159"/>
    </row>
    <row r="346" spans="1:9" s="158" customFormat="1" ht="21.75" customHeight="1">
      <c r="A346" s="143"/>
      <c r="B346" s="143"/>
      <c r="C346" s="148" t="s">
        <v>339</v>
      </c>
      <c r="D346" s="145">
        <f>SUM(D347:D348)</f>
        <v>0</v>
      </c>
      <c r="E346" s="145">
        <f>SUM(E347:E348)</f>
        <v>0</v>
      </c>
      <c r="F346" s="145">
        <f>SUM(F347:F348)</f>
        <v>2438721</v>
      </c>
      <c r="G346" s="160" t="s">
        <v>56</v>
      </c>
      <c r="H346" s="159"/>
      <c r="I346" s="159"/>
    </row>
    <row r="347" spans="1:9" s="167" customFormat="1" ht="25.5" customHeight="1">
      <c r="A347" s="161"/>
      <c r="B347" s="162" t="s">
        <v>56</v>
      </c>
      <c r="C347" s="163" t="s">
        <v>340</v>
      </c>
      <c r="D347" s="165">
        <v>0</v>
      </c>
      <c r="E347" s="165">
        <v>0</v>
      </c>
      <c r="F347" s="165">
        <v>1936721</v>
      </c>
      <c r="G347" s="171" t="s">
        <v>56</v>
      </c>
      <c r="H347" s="168"/>
      <c r="I347" s="168"/>
    </row>
    <row r="348" spans="1:9" s="167" customFormat="1" ht="25.5" customHeight="1">
      <c r="A348" s="161"/>
      <c r="B348" s="162" t="s">
        <v>56</v>
      </c>
      <c r="C348" s="163" t="s">
        <v>341</v>
      </c>
      <c r="D348" s="165">
        <v>0</v>
      </c>
      <c r="E348" s="165">
        <v>0</v>
      </c>
      <c r="F348" s="165">
        <v>502000</v>
      </c>
      <c r="G348" s="171" t="s">
        <v>56</v>
      </c>
      <c r="H348" s="168"/>
      <c r="I348" s="168"/>
    </row>
    <row r="349" spans="1:7" ht="30" customHeight="1">
      <c r="A349" s="138">
        <v>851</v>
      </c>
      <c r="B349" s="138"/>
      <c r="C349" s="139" t="s">
        <v>342</v>
      </c>
      <c r="D349" s="140">
        <f>SUM(D350,D355)</f>
        <v>1430519</v>
      </c>
      <c r="E349" s="140">
        <f>SUM(E350,E355)</f>
        <v>1504275</v>
      </c>
      <c r="F349" s="140">
        <f>SUM(F350,F355)</f>
        <v>1725360</v>
      </c>
      <c r="G349" s="356">
        <f aca="true" t="shared" si="38" ref="G349:G372">F349/E349*100</f>
        <v>114.69711322730218</v>
      </c>
    </row>
    <row r="350" spans="1:7" ht="27" customHeight="1">
      <c r="A350" s="143"/>
      <c r="B350" s="143"/>
      <c r="C350" s="144" t="s">
        <v>226</v>
      </c>
      <c r="D350" s="145">
        <f>SUM(D351:D354)</f>
        <v>1230519</v>
      </c>
      <c r="E350" s="145">
        <f>SUM(E351:E354)</f>
        <v>1304275</v>
      </c>
      <c r="F350" s="145">
        <f>SUM(F351:F354)</f>
        <v>1425360</v>
      </c>
      <c r="G350" s="156">
        <f t="shared" si="38"/>
        <v>109.28370167334343</v>
      </c>
    </row>
    <row r="351" spans="1:7" ht="27" customHeight="1">
      <c r="A351" s="143"/>
      <c r="B351" s="143"/>
      <c r="C351" s="148" t="s">
        <v>208</v>
      </c>
      <c r="D351" s="145">
        <f>SUM(D363)</f>
        <v>100000</v>
      </c>
      <c r="E351" s="145">
        <f>SUM(E363)</f>
        <v>166107</v>
      </c>
      <c r="F351" s="145">
        <f>SUM(F363)</f>
        <v>160005</v>
      </c>
      <c r="G351" s="155">
        <f t="shared" si="38"/>
        <v>96.32646426700862</v>
      </c>
    </row>
    <row r="352" spans="1:7" ht="38.25" customHeight="1">
      <c r="A352" s="143"/>
      <c r="B352" s="143"/>
      <c r="C352" s="148" t="s">
        <v>209</v>
      </c>
      <c r="D352" s="145">
        <f>SUM(D359,D364)</f>
        <v>326559</v>
      </c>
      <c r="E352" s="145">
        <f>SUM(E359,E364)</f>
        <v>331208</v>
      </c>
      <c r="F352" s="145">
        <f>SUM(F359,F364)</f>
        <v>328795</v>
      </c>
      <c r="G352" s="155">
        <f t="shared" si="38"/>
        <v>99.27145479577788</v>
      </c>
    </row>
    <row r="353" spans="1:7" ht="27" customHeight="1">
      <c r="A353" s="143"/>
      <c r="B353" s="143"/>
      <c r="C353" s="148" t="s">
        <v>227</v>
      </c>
      <c r="D353" s="145">
        <f>SUM(D365,D372)</f>
        <v>793960</v>
      </c>
      <c r="E353" s="145">
        <f>SUM(E365,E372)</f>
        <v>793960</v>
      </c>
      <c r="F353" s="145">
        <f>SUM(F365,F372)</f>
        <v>928560</v>
      </c>
      <c r="G353" s="156">
        <f t="shared" si="38"/>
        <v>116.95299511310392</v>
      </c>
    </row>
    <row r="354" spans="1:7" ht="27" customHeight="1">
      <c r="A354" s="143"/>
      <c r="B354" s="143"/>
      <c r="C354" s="148" t="s">
        <v>211</v>
      </c>
      <c r="D354" s="145">
        <f>SUM(D360,D366)</f>
        <v>10000</v>
      </c>
      <c r="E354" s="145">
        <f>SUM(E360,E366)</f>
        <v>13000</v>
      </c>
      <c r="F354" s="145">
        <f>SUM(F360,F366)</f>
        <v>8000</v>
      </c>
      <c r="G354" s="155">
        <f t="shared" si="38"/>
        <v>61.53846153846154</v>
      </c>
    </row>
    <row r="355" spans="1:7" ht="31.5" customHeight="1">
      <c r="A355" s="143"/>
      <c r="B355" s="143"/>
      <c r="C355" s="144" t="s">
        <v>230</v>
      </c>
      <c r="D355" s="145">
        <f>SUM(D356)</f>
        <v>200000</v>
      </c>
      <c r="E355" s="145">
        <f>SUM(E356)</f>
        <v>200000</v>
      </c>
      <c r="F355" s="145">
        <f>SUM(F356)</f>
        <v>300000</v>
      </c>
      <c r="G355" s="155">
        <f t="shared" si="38"/>
        <v>150</v>
      </c>
    </row>
    <row r="356" spans="1:7" ht="26.25" customHeight="1">
      <c r="A356" s="143"/>
      <c r="B356" s="143"/>
      <c r="C356" s="148" t="s">
        <v>231</v>
      </c>
      <c r="D356" s="145">
        <f>SUM(D368,D374)</f>
        <v>200000</v>
      </c>
      <c r="E356" s="145">
        <f>SUM(E368,E374)</f>
        <v>200000</v>
      </c>
      <c r="F356" s="145">
        <f>SUM(F368,F374)</f>
        <v>300000</v>
      </c>
      <c r="G356" s="156">
        <f t="shared" si="38"/>
        <v>150</v>
      </c>
    </row>
    <row r="357" spans="1:7" ht="26.25" customHeight="1">
      <c r="A357" s="143"/>
      <c r="B357" s="143">
        <v>85153</v>
      </c>
      <c r="C357" s="148" t="s">
        <v>343</v>
      </c>
      <c r="D357" s="145">
        <f>SUM(D358)</f>
        <v>30000</v>
      </c>
      <c r="E357" s="145">
        <f>SUM(E358)</f>
        <v>30000</v>
      </c>
      <c r="F357" s="145">
        <f>SUM(F358)</f>
        <v>30000</v>
      </c>
      <c r="G357" s="155">
        <f t="shared" si="38"/>
        <v>100</v>
      </c>
    </row>
    <row r="358" spans="1:7" ht="26.25" customHeight="1">
      <c r="A358" s="143"/>
      <c r="B358" s="143"/>
      <c r="C358" s="144" t="s">
        <v>226</v>
      </c>
      <c r="D358" s="145">
        <f>SUM(D359:D360)</f>
        <v>30000</v>
      </c>
      <c r="E358" s="145">
        <f>SUM(E359:E360)</f>
        <v>30000</v>
      </c>
      <c r="F358" s="145">
        <f>SUM(F359:F360)</f>
        <v>30000</v>
      </c>
      <c r="G358" s="155">
        <f t="shared" si="38"/>
        <v>100</v>
      </c>
    </row>
    <row r="359" spans="1:7" ht="26.25" customHeight="1">
      <c r="A359" s="143"/>
      <c r="B359" s="143"/>
      <c r="C359" s="148" t="s">
        <v>209</v>
      </c>
      <c r="D359" s="145">
        <v>25000</v>
      </c>
      <c r="E359" s="145">
        <v>25000</v>
      </c>
      <c r="F359" s="145">
        <v>25000</v>
      </c>
      <c r="G359" s="155">
        <f t="shared" si="38"/>
        <v>100</v>
      </c>
    </row>
    <row r="360" spans="1:7" ht="26.25" customHeight="1">
      <c r="A360" s="143"/>
      <c r="B360" s="143"/>
      <c r="C360" s="148" t="s">
        <v>211</v>
      </c>
      <c r="D360" s="145">
        <v>5000</v>
      </c>
      <c r="E360" s="145">
        <v>5000</v>
      </c>
      <c r="F360" s="145">
        <v>5000</v>
      </c>
      <c r="G360" s="155">
        <f t="shared" si="38"/>
        <v>100</v>
      </c>
    </row>
    <row r="361" spans="1:7" ht="26.25" customHeight="1">
      <c r="A361" s="143"/>
      <c r="B361" s="143">
        <v>85154</v>
      </c>
      <c r="C361" s="148" t="s">
        <v>344</v>
      </c>
      <c r="D361" s="145">
        <f>SUM(D362,D367)</f>
        <v>1285559</v>
      </c>
      <c r="E361" s="145">
        <f>SUM(E362,E367)</f>
        <v>1359315</v>
      </c>
      <c r="F361" s="145">
        <f>SUM(F362,F367)</f>
        <v>1285000</v>
      </c>
      <c r="G361" s="155">
        <f t="shared" si="38"/>
        <v>94.53290811916297</v>
      </c>
    </row>
    <row r="362" spans="1:9" s="158" customFormat="1" ht="26.25" customHeight="1">
      <c r="A362" s="143"/>
      <c r="B362" s="143"/>
      <c r="C362" s="144" t="s">
        <v>226</v>
      </c>
      <c r="D362" s="145">
        <f>SUM(D363:D366)</f>
        <v>1085559</v>
      </c>
      <c r="E362" s="145">
        <f>SUM(E363:E366)</f>
        <v>1159315</v>
      </c>
      <c r="F362" s="145">
        <f>SUM(F363:F366)</f>
        <v>1285000</v>
      </c>
      <c r="G362" s="155">
        <f t="shared" si="38"/>
        <v>110.84131577698899</v>
      </c>
      <c r="I362" s="159"/>
    </row>
    <row r="363" spans="1:9" s="158" customFormat="1" ht="33.75" customHeight="1">
      <c r="A363" s="143"/>
      <c r="B363" s="143"/>
      <c r="C363" s="148" t="s">
        <v>208</v>
      </c>
      <c r="D363" s="145">
        <v>100000</v>
      </c>
      <c r="E363" s="145">
        <v>166107</v>
      </c>
      <c r="F363" s="145">
        <v>160005</v>
      </c>
      <c r="G363" s="155">
        <f t="shared" si="38"/>
        <v>96.32646426700862</v>
      </c>
      <c r="I363" s="159"/>
    </row>
    <row r="364" spans="1:9" s="158" customFormat="1" ht="32.25" customHeight="1">
      <c r="A364" s="143"/>
      <c r="B364" s="143"/>
      <c r="C364" s="148" t="s">
        <v>209</v>
      </c>
      <c r="D364" s="145">
        <v>301559</v>
      </c>
      <c r="E364" s="145">
        <v>306208</v>
      </c>
      <c r="F364" s="145">
        <v>303795</v>
      </c>
      <c r="G364" s="155">
        <f t="shared" si="38"/>
        <v>99.21197356045563</v>
      </c>
      <c r="I364" s="159"/>
    </row>
    <row r="365" spans="1:7" ht="29.25" customHeight="1">
      <c r="A365" s="143"/>
      <c r="B365" s="143"/>
      <c r="C365" s="148" t="s">
        <v>227</v>
      </c>
      <c r="D365" s="145">
        <v>679000</v>
      </c>
      <c r="E365" s="145">
        <v>679000</v>
      </c>
      <c r="F365" s="145">
        <v>818200</v>
      </c>
      <c r="G365" s="155">
        <f t="shared" si="38"/>
        <v>120.50073637702504</v>
      </c>
    </row>
    <row r="366" spans="1:7" ht="22.5" customHeight="1">
      <c r="A366" s="143"/>
      <c r="B366" s="143"/>
      <c r="C366" s="148" t="s">
        <v>211</v>
      </c>
      <c r="D366" s="145">
        <v>5000</v>
      </c>
      <c r="E366" s="145">
        <v>8000</v>
      </c>
      <c r="F366" s="145">
        <v>3000</v>
      </c>
      <c r="G366" s="155">
        <f t="shared" si="38"/>
        <v>37.5</v>
      </c>
    </row>
    <row r="367" spans="1:7" ht="22.5" customHeight="1">
      <c r="A367" s="143"/>
      <c r="B367" s="143"/>
      <c r="C367" s="144" t="s">
        <v>230</v>
      </c>
      <c r="D367" s="145">
        <f aca="true" t="shared" si="39" ref="D367:F368">SUM(D368)</f>
        <v>200000</v>
      </c>
      <c r="E367" s="145">
        <f t="shared" si="39"/>
        <v>200000</v>
      </c>
      <c r="F367" s="145">
        <f t="shared" si="39"/>
        <v>0</v>
      </c>
      <c r="G367" s="156">
        <f t="shared" si="38"/>
        <v>0</v>
      </c>
    </row>
    <row r="368" spans="1:7" ht="22.5" customHeight="1">
      <c r="A368" s="143"/>
      <c r="B368" s="143"/>
      <c r="C368" s="148" t="s">
        <v>231</v>
      </c>
      <c r="D368" s="145">
        <f t="shared" si="39"/>
        <v>200000</v>
      </c>
      <c r="E368" s="145">
        <f t="shared" si="39"/>
        <v>200000</v>
      </c>
      <c r="F368" s="145">
        <f t="shared" si="39"/>
        <v>0</v>
      </c>
      <c r="G368" s="155">
        <f t="shared" si="38"/>
        <v>0</v>
      </c>
    </row>
    <row r="369" spans="1:9" s="167" customFormat="1" ht="32.25" customHeight="1">
      <c r="A369" s="161"/>
      <c r="B369" s="162" t="s">
        <v>56</v>
      </c>
      <c r="C369" s="172" t="s">
        <v>345</v>
      </c>
      <c r="D369" s="165">
        <v>200000</v>
      </c>
      <c r="E369" s="165">
        <v>200000</v>
      </c>
      <c r="F369" s="165">
        <v>0</v>
      </c>
      <c r="G369" s="155">
        <f t="shared" si="38"/>
        <v>0</v>
      </c>
      <c r="I369" s="168"/>
    </row>
    <row r="370" spans="1:7" ht="35.25" customHeight="1">
      <c r="A370" s="143"/>
      <c r="B370" s="143">
        <v>85195</v>
      </c>
      <c r="C370" s="148" t="s">
        <v>17</v>
      </c>
      <c r="D370" s="145">
        <f>SUM(D371,D373)</f>
        <v>114960</v>
      </c>
      <c r="E370" s="145">
        <f>SUM(E371,E373)</f>
        <v>114960</v>
      </c>
      <c r="F370" s="145">
        <f>SUM(F371,F373)</f>
        <v>410360</v>
      </c>
      <c r="G370" s="155">
        <f t="shared" si="38"/>
        <v>356.95894224077944</v>
      </c>
    </row>
    <row r="371" spans="1:7" ht="26.25" customHeight="1">
      <c r="A371" s="143"/>
      <c r="B371" s="143"/>
      <c r="C371" s="144" t="s">
        <v>226</v>
      </c>
      <c r="D371" s="145">
        <f>SUM(D372:D372)</f>
        <v>114960</v>
      </c>
      <c r="E371" s="145">
        <f>SUM(E372:E372)</f>
        <v>114960</v>
      </c>
      <c r="F371" s="145">
        <f>SUM(F372:F372)</f>
        <v>110360</v>
      </c>
      <c r="G371" s="155">
        <f t="shared" si="38"/>
        <v>95.99860821155184</v>
      </c>
    </row>
    <row r="372" spans="1:7" ht="26.25" customHeight="1">
      <c r="A372" s="143"/>
      <c r="B372" s="143"/>
      <c r="C372" s="148" t="s">
        <v>227</v>
      </c>
      <c r="D372" s="145">
        <v>114960</v>
      </c>
      <c r="E372" s="145">
        <v>114960</v>
      </c>
      <c r="F372" s="145">
        <v>110360</v>
      </c>
      <c r="G372" s="156">
        <f t="shared" si="38"/>
        <v>95.99860821155184</v>
      </c>
    </row>
    <row r="373" spans="1:7" ht="26.25" customHeight="1">
      <c r="A373" s="143"/>
      <c r="B373" s="143"/>
      <c r="C373" s="144" t="s">
        <v>230</v>
      </c>
      <c r="D373" s="145">
        <f aca="true" t="shared" si="40" ref="D373:F374">SUM(D374)</f>
        <v>0</v>
      </c>
      <c r="E373" s="145">
        <f t="shared" si="40"/>
        <v>0</v>
      </c>
      <c r="F373" s="145">
        <f t="shared" si="40"/>
        <v>300000</v>
      </c>
      <c r="G373" s="187" t="s">
        <v>56</v>
      </c>
    </row>
    <row r="374" spans="1:7" ht="26.25" customHeight="1">
      <c r="A374" s="143"/>
      <c r="B374" s="143"/>
      <c r="C374" s="148" t="s">
        <v>204</v>
      </c>
      <c r="D374" s="145">
        <f t="shared" si="40"/>
        <v>0</v>
      </c>
      <c r="E374" s="145">
        <f t="shared" si="40"/>
        <v>0</v>
      </c>
      <c r="F374" s="145">
        <f t="shared" si="40"/>
        <v>300000</v>
      </c>
      <c r="G374" s="187" t="s">
        <v>56</v>
      </c>
    </row>
    <row r="375" spans="1:9" s="167" customFormat="1" ht="26.25" customHeight="1">
      <c r="A375" s="161"/>
      <c r="B375" s="162" t="s">
        <v>56</v>
      </c>
      <c r="C375" s="163" t="s">
        <v>346</v>
      </c>
      <c r="D375" s="165">
        <v>0</v>
      </c>
      <c r="E375" s="165">
        <v>0</v>
      </c>
      <c r="F375" s="165">
        <v>300000</v>
      </c>
      <c r="G375" s="206" t="s">
        <v>56</v>
      </c>
      <c r="I375" s="168"/>
    </row>
    <row r="376" spans="1:7" ht="26.25" customHeight="1">
      <c r="A376" s="138">
        <v>852</v>
      </c>
      <c r="B376" s="138"/>
      <c r="C376" s="139" t="s">
        <v>112</v>
      </c>
      <c r="D376" s="140">
        <f>SUM(D377,D382)</f>
        <v>22203184</v>
      </c>
      <c r="E376" s="140">
        <f>SUM(E377,E382)</f>
        <v>22675687.759999998</v>
      </c>
      <c r="F376" s="140">
        <f>SUM(F377,F382)</f>
        <v>22538766</v>
      </c>
      <c r="G376" s="356">
        <f>F376/E376*100</f>
        <v>99.39617372822742</v>
      </c>
    </row>
    <row r="377" spans="1:7" ht="26.25" customHeight="1">
      <c r="A377" s="143"/>
      <c r="B377" s="143"/>
      <c r="C377" s="144" t="s">
        <v>226</v>
      </c>
      <c r="D377" s="145">
        <f>SUM(D378:D381)</f>
        <v>21798184</v>
      </c>
      <c r="E377" s="145">
        <f>SUM(E378:E381)</f>
        <v>22270687.759999998</v>
      </c>
      <c r="F377" s="145">
        <f>SUM(F378:F381)</f>
        <v>22472766</v>
      </c>
      <c r="G377" s="155">
        <f>F377/E377*100</f>
        <v>100.90737314526474</v>
      </c>
    </row>
    <row r="378" spans="1:7" ht="26.25" customHeight="1">
      <c r="A378" s="143"/>
      <c r="B378" s="143"/>
      <c r="C378" s="148" t="s">
        <v>208</v>
      </c>
      <c r="D378" s="145">
        <f>SUM(D393,D410,D426)</f>
        <v>3358869</v>
      </c>
      <c r="E378" s="145">
        <f>SUM(E393,E410,E426)</f>
        <v>3547703</v>
      </c>
      <c r="F378" s="145">
        <f>SUM(F393,F410,F426)</f>
        <v>3539014</v>
      </c>
      <c r="G378" s="155">
        <f>F378/E378*100</f>
        <v>99.7550809636545</v>
      </c>
    </row>
    <row r="379" spans="1:7" ht="26.25" customHeight="1">
      <c r="A379" s="143"/>
      <c r="B379" s="143"/>
      <c r="C379" s="148" t="s">
        <v>209</v>
      </c>
      <c r="D379" s="145">
        <f>SUM(D387,D390,D394,D404,D414,D427,D442,D445,D448)</f>
        <v>2998322</v>
      </c>
      <c r="E379" s="145">
        <f>SUM(E387,E390,E394,E404,E414,E427,E442,E445,E448)</f>
        <v>3067014</v>
      </c>
      <c r="F379" s="145">
        <f>SUM(F387,F390,F394,F404,F414,F427,F442,F445,F448)</f>
        <v>3683482</v>
      </c>
      <c r="G379" s="155">
        <f>F379/E379*100</f>
        <v>120.09994085452496</v>
      </c>
    </row>
    <row r="380" spans="1:7" ht="26.25" customHeight="1">
      <c r="A380" s="143"/>
      <c r="B380" s="143"/>
      <c r="C380" s="148" t="s">
        <v>227</v>
      </c>
      <c r="D380" s="145">
        <f>SUM(D449)</f>
        <v>420100</v>
      </c>
      <c r="E380" s="145">
        <f>SUM(E407,E449)</f>
        <v>404783.76</v>
      </c>
      <c r="F380" s="145">
        <f>SUM(F407,F449)</f>
        <v>420100</v>
      </c>
      <c r="G380" s="156">
        <f aca="true" t="shared" si="41" ref="G380:G396">F380/E380*100</f>
        <v>103.7838079274722</v>
      </c>
    </row>
    <row r="381" spans="1:7" ht="27" customHeight="1">
      <c r="A381" s="143"/>
      <c r="B381" s="143"/>
      <c r="C381" s="148" t="s">
        <v>211</v>
      </c>
      <c r="D381" s="145">
        <f>SUM(D395,D411,D417,D420,D423,D428,D450)</f>
        <v>15020893</v>
      </c>
      <c r="E381" s="145">
        <f>SUM(E395,E411,E417,E420,E423,E428,E450)</f>
        <v>15251187</v>
      </c>
      <c r="F381" s="145">
        <f>SUM(F395,F411,F417,F420,F423,F428,F450)</f>
        <v>14830170</v>
      </c>
      <c r="G381" s="155">
        <f t="shared" si="41"/>
        <v>97.2394476574184</v>
      </c>
    </row>
    <row r="382" spans="1:7" ht="27" customHeight="1">
      <c r="A382" s="143"/>
      <c r="B382" s="143"/>
      <c r="C382" s="144" t="s">
        <v>230</v>
      </c>
      <c r="D382" s="145">
        <f>SUM(D383:D384)</f>
        <v>405000</v>
      </c>
      <c r="E382" s="145">
        <f>SUM(E383:E384)</f>
        <v>405000</v>
      </c>
      <c r="F382" s="145">
        <f>SUM(F383:F384)</f>
        <v>66000</v>
      </c>
      <c r="G382" s="155">
        <f t="shared" si="41"/>
        <v>16.296296296296298</v>
      </c>
    </row>
    <row r="383" spans="1:7" ht="31.5" customHeight="1">
      <c r="A383" s="143"/>
      <c r="B383" s="143"/>
      <c r="C383" s="148" t="s">
        <v>231</v>
      </c>
      <c r="D383" s="145">
        <f>SUM(D397,D430)</f>
        <v>370000</v>
      </c>
      <c r="E383" s="145">
        <f>SUM(E397,E430)</f>
        <v>298000</v>
      </c>
      <c r="F383" s="145">
        <f>SUM(F397,F430)</f>
        <v>11000</v>
      </c>
      <c r="G383" s="155">
        <f t="shared" si="41"/>
        <v>3.691275167785235</v>
      </c>
    </row>
    <row r="384" spans="1:7" ht="24" customHeight="1">
      <c r="A384" s="143"/>
      <c r="B384" s="143"/>
      <c r="C384" s="148" t="s">
        <v>203</v>
      </c>
      <c r="D384" s="145">
        <f>SUM(D399,D432)</f>
        <v>35000</v>
      </c>
      <c r="E384" s="145">
        <f>SUM(E399,E432)</f>
        <v>107000</v>
      </c>
      <c r="F384" s="145">
        <f>SUM(F399,F432)</f>
        <v>55000</v>
      </c>
      <c r="G384" s="155">
        <f t="shared" si="41"/>
        <v>51.4018691588785</v>
      </c>
    </row>
    <row r="385" spans="1:7" ht="24" customHeight="1">
      <c r="A385" s="143"/>
      <c r="B385" s="143">
        <v>85201</v>
      </c>
      <c r="C385" s="148" t="s">
        <v>347</v>
      </c>
      <c r="D385" s="145">
        <f aca="true" t="shared" si="42" ref="D385:F386">SUM(D386)</f>
        <v>6000</v>
      </c>
      <c r="E385" s="145">
        <f t="shared" si="42"/>
        <v>26000</v>
      </c>
      <c r="F385" s="145">
        <f t="shared" si="42"/>
        <v>80000</v>
      </c>
      <c r="G385" s="156">
        <f t="shared" si="41"/>
        <v>307.69230769230774</v>
      </c>
    </row>
    <row r="386" spans="1:7" ht="33.75" customHeight="1">
      <c r="A386" s="143"/>
      <c r="B386" s="143"/>
      <c r="C386" s="144" t="s">
        <v>226</v>
      </c>
      <c r="D386" s="145">
        <f t="shared" si="42"/>
        <v>6000</v>
      </c>
      <c r="E386" s="145">
        <f t="shared" si="42"/>
        <v>26000</v>
      </c>
      <c r="F386" s="145">
        <f t="shared" si="42"/>
        <v>80000</v>
      </c>
      <c r="G386" s="155">
        <f t="shared" si="41"/>
        <v>307.69230769230774</v>
      </c>
    </row>
    <row r="387" spans="1:7" ht="33" customHeight="1">
      <c r="A387" s="143"/>
      <c r="B387" s="143"/>
      <c r="C387" s="148" t="s">
        <v>209</v>
      </c>
      <c r="D387" s="145">
        <v>6000</v>
      </c>
      <c r="E387" s="145">
        <v>26000</v>
      </c>
      <c r="F387" s="145">
        <v>80000</v>
      </c>
      <c r="G387" s="155">
        <f t="shared" si="41"/>
        <v>307.69230769230774</v>
      </c>
    </row>
    <row r="388" spans="1:7" ht="26.25" customHeight="1">
      <c r="A388" s="143"/>
      <c r="B388" s="143">
        <v>85202</v>
      </c>
      <c r="C388" s="148" t="s">
        <v>113</v>
      </c>
      <c r="D388" s="145">
        <f aca="true" t="shared" si="43" ref="D388:F389">SUM(D389)</f>
        <v>900000</v>
      </c>
      <c r="E388" s="145">
        <f t="shared" si="43"/>
        <v>900000</v>
      </c>
      <c r="F388" s="145">
        <f t="shared" si="43"/>
        <v>1500000</v>
      </c>
      <c r="G388" s="155">
        <f t="shared" si="41"/>
        <v>166.66666666666669</v>
      </c>
    </row>
    <row r="389" spans="1:7" ht="26.25" customHeight="1">
      <c r="A389" s="143"/>
      <c r="B389" s="143"/>
      <c r="C389" s="144" t="s">
        <v>226</v>
      </c>
      <c r="D389" s="145">
        <f t="shared" si="43"/>
        <v>900000</v>
      </c>
      <c r="E389" s="145">
        <f t="shared" si="43"/>
        <v>900000</v>
      </c>
      <c r="F389" s="145">
        <f t="shared" si="43"/>
        <v>1500000</v>
      </c>
      <c r="G389" s="155">
        <f t="shared" si="41"/>
        <v>166.66666666666669</v>
      </c>
    </row>
    <row r="390" spans="1:7" ht="33" customHeight="1">
      <c r="A390" s="143"/>
      <c r="B390" s="143"/>
      <c r="C390" s="148" t="s">
        <v>209</v>
      </c>
      <c r="D390" s="145">
        <v>900000</v>
      </c>
      <c r="E390" s="145">
        <v>900000</v>
      </c>
      <c r="F390" s="145">
        <v>1500000</v>
      </c>
      <c r="G390" s="155">
        <f t="shared" si="41"/>
        <v>166.66666666666669</v>
      </c>
    </row>
    <row r="391" spans="1:7" ht="29.25" customHeight="1">
      <c r="A391" s="143"/>
      <c r="B391" s="143">
        <v>85203</v>
      </c>
      <c r="C391" s="148" t="s">
        <v>114</v>
      </c>
      <c r="D391" s="145">
        <f>SUM(D392,D396)</f>
        <v>737704</v>
      </c>
      <c r="E391" s="145">
        <f>SUM(E392,E396)</f>
        <v>738054</v>
      </c>
      <c r="F391" s="145">
        <f>SUM(F392,F396)</f>
        <v>768582</v>
      </c>
      <c r="G391" s="155">
        <f t="shared" si="41"/>
        <v>104.13628271102115</v>
      </c>
    </row>
    <row r="392" spans="1:7" ht="29.25" customHeight="1">
      <c r="A392" s="143"/>
      <c r="B392" s="143"/>
      <c r="C392" s="144" t="s">
        <v>226</v>
      </c>
      <c r="D392" s="145">
        <f>SUM(D393:D395)</f>
        <v>702704</v>
      </c>
      <c r="E392" s="145">
        <f>SUM(E393:E395)</f>
        <v>703054</v>
      </c>
      <c r="F392" s="145">
        <f>SUM(F393:F395)</f>
        <v>747582</v>
      </c>
      <c r="G392" s="156">
        <f t="shared" si="41"/>
        <v>106.33351065494259</v>
      </c>
    </row>
    <row r="393" spans="1:7" ht="33.75" customHeight="1">
      <c r="A393" s="143"/>
      <c r="B393" s="143"/>
      <c r="C393" s="148" t="s">
        <v>208</v>
      </c>
      <c r="D393" s="145">
        <v>386944</v>
      </c>
      <c r="E393" s="145">
        <v>386944</v>
      </c>
      <c r="F393" s="145">
        <v>410272</v>
      </c>
      <c r="G393" s="155">
        <f t="shared" si="41"/>
        <v>106.02877935825339</v>
      </c>
    </row>
    <row r="394" spans="1:7" ht="26.25" customHeight="1">
      <c r="A394" s="143"/>
      <c r="B394" s="143"/>
      <c r="C394" s="148" t="s">
        <v>209</v>
      </c>
      <c r="D394" s="145">
        <v>314460</v>
      </c>
      <c r="E394" s="145">
        <v>314810</v>
      </c>
      <c r="F394" s="145">
        <v>335710</v>
      </c>
      <c r="G394" s="155">
        <f t="shared" si="41"/>
        <v>106.63892506591277</v>
      </c>
    </row>
    <row r="395" spans="1:7" ht="26.25" customHeight="1">
      <c r="A395" s="143"/>
      <c r="B395" s="143"/>
      <c r="C395" s="148" t="s">
        <v>211</v>
      </c>
      <c r="D395" s="145">
        <v>1300</v>
      </c>
      <c r="E395" s="145">
        <v>1300</v>
      </c>
      <c r="F395" s="145">
        <v>1600</v>
      </c>
      <c r="G395" s="156">
        <f t="shared" si="41"/>
        <v>123.07692307692308</v>
      </c>
    </row>
    <row r="396" spans="1:7" ht="26.25" customHeight="1">
      <c r="A396" s="143"/>
      <c r="B396" s="143"/>
      <c r="C396" s="144" t="s">
        <v>230</v>
      </c>
      <c r="D396" s="145">
        <f>SUM(D397,D399)</f>
        <v>35000</v>
      </c>
      <c r="E396" s="145">
        <f>SUM(E397,E399)</f>
        <v>35000</v>
      </c>
      <c r="F396" s="145">
        <f>SUM(F397,F399)</f>
        <v>21000</v>
      </c>
      <c r="G396" s="155">
        <f t="shared" si="41"/>
        <v>60</v>
      </c>
    </row>
    <row r="397" spans="1:7" ht="26.25" customHeight="1">
      <c r="A397" s="143"/>
      <c r="B397" s="143"/>
      <c r="C397" s="148" t="s">
        <v>231</v>
      </c>
      <c r="D397" s="145">
        <f>SUM(D398)</f>
        <v>0</v>
      </c>
      <c r="E397" s="145">
        <f>SUM(E398)</f>
        <v>0</v>
      </c>
      <c r="F397" s="145">
        <f>SUM(F398)</f>
        <v>11000</v>
      </c>
      <c r="G397" s="160" t="s">
        <v>56</v>
      </c>
    </row>
    <row r="398" spans="1:9" s="167" customFormat="1" ht="26.25" customHeight="1">
      <c r="A398" s="161"/>
      <c r="B398" s="162" t="s">
        <v>56</v>
      </c>
      <c r="C398" s="163" t="s">
        <v>348</v>
      </c>
      <c r="D398" s="165">
        <v>0</v>
      </c>
      <c r="E398" s="165">
        <v>0</v>
      </c>
      <c r="F398" s="165">
        <v>11000</v>
      </c>
      <c r="G398" s="171" t="s">
        <v>56</v>
      </c>
      <c r="I398" s="168"/>
    </row>
    <row r="399" spans="1:7" ht="21.75" customHeight="1">
      <c r="A399" s="143"/>
      <c r="B399" s="143"/>
      <c r="C399" s="148" t="s">
        <v>203</v>
      </c>
      <c r="D399" s="145">
        <f>SUM(D400:D401)</f>
        <v>35000</v>
      </c>
      <c r="E399" s="145">
        <f>SUM(E400:E401)</f>
        <v>35000</v>
      </c>
      <c r="F399" s="145">
        <f>SUM(F400:F401)</f>
        <v>10000</v>
      </c>
      <c r="G399" s="155">
        <f>F399/E399*100</f>
        <v>28.57142857142857</v>
      </c>
    </row>
    <row r="400" spans="1:9" s="167" customFormat="1" ht="33" customHeight="1">
      <c r="A400" s="161"/>
      <c r="B400" s="162" t="s">
        <v>56</v>
      </c>
      <c r="C400" s="195" t="s">
        <v>349</v>
      </c>
      <c r="D400" s="165">
        <v>35000</v>
      </c>
      <c r="E400" s="165">
        <v>35000</v>
      </c>
      <c r="F400" s="165">
        <v>0</v>
      </c>
      <c r="G400" s="155">
        <f>F400/E400*100</f>
        <v>0</v>
      </c>
      <c r="I400" s="168"/>
    </row>
    <row r="401" spans="1:9" s="167" customFormat="1" ht="33" customHeight="1">
      <c r="A401" s="161"/>
      <c r="B401" s="162" t="s">
        <v>56</v>
      </c>
      <c r="C401" s="195" t="s">
        <v>350</v>
      </c>
      <c r="D401" s="165">
        <v>0</v>
      </c>
      <c r="E401" s="165">
        <v>0</v>
      </c>
      <c r="F401" s="165">
        <v>10000</v>
      </c>
      <c r="G401" s="160" t="s">
        <v>56</v>
      </c>
      <c r="I401" s="168"/>
    </row>
    <row r="402" spans="1:7" ht="21.75" customHeight="1">
      <c r="A402" s="143"/>
      <c r="B402" s="143">
        <v>85204</v>
      </c>
      <c r="C402" s="148" t="s">
        <v>351</v>
      </c>
      <c r="D402" s="145">
        <f aca="true" t="shared" si="44" ref="D402:F403">SUM(D403)</f>
        <v>13000</v>
      </c>
      <c r="E402" s="145">
        <f t="shared" si="44"/>
        <v>13000</v>
      </c>
      <c r="F402" s="145">
        <f t="shared" si="44"/>
        <v>20000</v>
      </c>
      <c r="G402" s="155">
        <f aca="true" t="shared" si="45" ref="G402:G436">F402/E402*100</f>
        <v>153.84615384615387</v>
      </c>
    </row>
    <row r="403" spans="1:7" ht="21.75" customHeight="1">
      <c r="A403" s="143"/>
      <c r="B403" s="143"/>
      <c r="C403" s="144" t="s">
        <v>226</v>
      </c>
      <c r="D403" s="145">
        <f t="shared" si="44"/>
        <v>13000</v>
      </c>
      <c r="E403" s="145">
        <f t="shared" si="44"/>
        <v>13000</v>
      </c>
      <c r="F403" s="145">
        <f t="shared" si="44"/>
        <v>20000</v>
      </c>
      <c r="G403" s="155">
        <f t="shared" si="45"/>
        <v>153.84615384615387</v>
      </c>
    </row>
    <row r="404" spans="1:9" s="158" customFormat="1" ht="21.75" customHeight="1">
      <c r="A404" s="143"/>
      <c r="B404" s="143"/>
      <c r="C404" s="148" t="s">
        <v>209</v>
      </c>
      <c r="D404" s="145">
        <v>13000</v>
      </c>
      <c r="E404" s="145">
        <v>13000</v>
      </c>
      <c r="F404" s="145">
        <v>20000</v>
      </c>
      <c r="G404" s="155">
        <f t="shared" si="45"/>
        <v>153.84615384615387</v>
      </c>
      <c r="I404" s="159"/>
    </row>
    <row r="405" spans="1:7" ht="29.25" customHeight="1">
      <c r="A405" s="143"/>
      <c r="B405" s="143">
        <v>85206</v>
      </c>
      <c r="C405" s="148" t="s">
        <v>352</v>
      </c>
      <c r="D405" s="145">
        <f aca="true" t="shared" si="46" ref="D405:F406">SUM(D406)</f>
        <v>0</v>
      </c>
      <c r="E405" s="145">
        <f t="shared" si="46"/>
        <v>84683.76</v>
      </c>
      <c r="F405" s="145">
        <f t="shared" si="46"/>
        <v>0</v>
      </c>
      <c r="G405" s="155">
        <f t="shared" si="45"/>
        <v>0</v>
      </c>
    </row>
    <row r="406" spans="1:7" ht="29.25" customHeight="1">
      <c r="A406" s="143"/>
      <c r="B406" s="143"/>
      <c r="C406" s="144" t="s">
        <v>226</v>
      </c>
      <c r="D406" s="145">
        <f t="shared" si="46"/>
        <v>0</v>
      </c>
      <c r="E406" s="145">
        <f t="shared" si="46"/>
        <v>84683.76</v>
      </c>
      <c r="F406" s="145">
        <f t="shared" si="46"/>
        <v>0</v>
      </c>
      <c r="G406" s="179">
        <f t="shared" si="45"/>
        <v>0</v>
      </c>
    </row>
    <row r="407" spans="1:7" ht="29.25" customHeight="1">
      <c r="A407" s="143"/>
      <c r="B407" s="143"/>
      <c r="C407" s="148" t="s">
        <v>227</v>
      </c>
      <c r="D407" s="145">
        <v>0</v>
      </c>
      <c r="E407" s="145">
        <v>84683.76</v>
      </c>
      <c r="F407" s="145">
        <v>0</v>
      </c>
      <c r="G407" s="179">
        <f t="shared" si="45"/>
        <v>0</v>
      </c>
    </row>
    <row r="408" spans="1:7" ht="52.5" customHeight="1">
      <c r="A408" s="143"/>
      <c r="B408" s="143">
        <v>85212</v>
      </c>
      <c r="C408" s="148" t="s">
        <v>117</v>
      </c>
      <c r="D408" s="145">
        <f>SUM(D409)</f>
        <v>10161000</v>
      </c>
      <c r="E408" s="145">
        <f>SUM(E409)</f>
        <v>10161000</v>
      </c>
      <c r="F408" s="145">
        <f>SUM(F409)</f>
        <v>9671000</v>
      </c>
      <c r="G408" s="179">
        <f t="shared" si="45"/>
        <v>95.17763999606338</v>
      </c>
    </row>
    <row r="409" spans="1:7" ht="42.75" customHeight="1">
      <c r="A409" s="143"/>
      <c r="B409" s="143"/>
      <c r="C409" s="144" t="s">
        <v>226</v>
      </c>
      <c r="D409" s="145">
        <f>SUM(D410:D411)</f>
        <v>10161000</v>
      </c>
      <c r="E409" s="145">
        <f>SUM(E410:E411)</f>
        <v>10161000</v>
      </c>
      <c r="F409" s="145">
        <f>SUM(F410:F411)</f>
        <v>9671000</v>
      </c>
      <c r="G409" s="155">
        <f t="shared" si="45"/>
        <v>95.17763999606338</v>
      </c>
    </row>
    <row r="410" spans="1:7" ht="24.75" customHeight="1">
      <c r="A410" s="143"/>
      <c r="B410" s="143"/>
      <c r="C410" s="148" t="s">
        <v>208</v>
      </c>
      <c r="D410" s="145">
        <v>493907</v>
      </c>
      <c r="E410" s="145">
        <v>493907</v>
      </c>
      <c r="F410" s="145">
        <v>490130</v>
      </c>
      <c r="G410" s="156">
        <f t="shared" si="45"/>
        <v>99.23528113592235</v>
      </c>
    </row>
    <row r="411" spans="1:7" ht="24.75" customHeight="1">
      <c r="A411" s="143"/>
      <c r="B411" s="143"/>
      <c r="C411" s="148" t="s">
        <v>211</v>
      </c>
      <c r="D411" s="145">
        <v>9667093</v>
      </c>
      <c r="E411" s="145">
        <v>9667093</v>
      </c>
      <c r="F411" s="145">
        <v>9180870</v>
      </c>
      <c r="G411" s="155">
        <f t="shared" si="45"/>
        <v>94.97032872239876</v>
      </c>
    </row>
    <row r="412" spans="1:7" ht="70.5" customHeight="1">
      <c r="A412" s="143"/>
      <c r="B412" s="143">
        <v>85213</v>
      </c>
      <c r="C412" s="148" t="s">
        <v>118</v>
      </c>
      <c r="D412" s="145">
        <f aca="true" t="shared" si="47" ref="D412:F413">SUM(D413)</f>
        <v>138900</v>
      </c>
      <c r="E412" s="145">
        <f t="shared" si="47"/>
        <v>138900</v>
      </c>
      <c r="F412" s="145">
        <f t="shared" si="47"/>
        <v>154300</v>
      </c>
      <c r="G412" s="155">
        <f t="shared" si="45"/>
        <v>111.08711303095752</v>
      </c>
    </row>
    <row r="413" spans="1:7" ht="31.5" customHeight="1">
      <c r="A413" s="143"/>
      <c r="B413" s="143"/>
      <c r="C413" s="144" t="s">
        <v>226</v>
      </c>
      <c r="D413" s="145">
        <f t="shared" si="47"/>
        <v>138900</v>
      </c>
      <c r="E413" s="145">
        <f t="shared" si="47"/>
        <v>138900</v>
      </c>
      <c r="F413" s="145">
        <f t="shared" si="47"/>
        <v>154300</v>
      </c>
      <c r="G413" s="155">
        <f t="shared" si="45"/>
        <v>111.08711303095752</v>
      </c>
    </row>
    <row r="414" spans="1:7" ht="28.5" customHeight="1">
      <c r="A414" s="143"/>
      <c r="B414" s="143"/>
      <c r="C414" s="148" t="s">
        <v>209</v>
      </c>
      <c r="D414" s="145">
        <v>138900</v>
      </c>
      <c r="E414" s="145">
        <v>138900</v>
      </c>
      <c r="F414" s="145">
        <v>154300</v>
      </c>
      <c r="G414" s="156">
        <f t="shared" si="45"/>
        <v>111.08711303095752</v>
      </c>
    </row>
    <row r="415" spans="1:7" ht="36.75" customHeight="1">
      <c r="A415" s="143"/>
      <c r="B415" s="143">
        <v>85214</v>
      </c>
      <c r="C415" s="148" t="s">
        <v>119</v>
      </c>
      <c r="D415" s="145">
        <f aca="true" t="shared" si="48" ref="D415:F416">SUM(D416)</f>
        <v>3087000</v>
      </c>
      <c r="E415" s="145">
        <f t="shared" si="48"/>
        <v>3207000</v>
      </c>
      <c r="F415" s="145">
        <f t="shared" si="48"/>
        <v>3310000</v>
      </c>
      <c r="G415" s="155">
        <f t="shared" si="45"/>
        <v>103.21172435297785</v>
      </c>
    </row>
    <row r="416" spans="1:7" ht="27" customHeight="1">
      <c r="A416" s="143"/>
      <c r="B416" s="143"/>
      <c r="C416" s="144" t="s">
        <v>226</v>
      </c>
      <c r="D416" s="145">
        <f t="shared" si="48"/>
        <v>3087000</v>
      </c>
      <c r="E416" s="145">
        <f t="shared" si="48"/>
        <v>3207000</v>
      </c>
      <c r="F416" s="145">
        <f t="shared" si="48"/>
        <v>3310000</v>
      </c>
      <c r="G416" s="155">
        <f t="shared" si="45"/>
        <v>103.21172435297785</v>
      </c>
    </row>
    <row r="417" spans="1:7" ht="26.25" customHeight="1">
      <c r="A417" s="143"/>
      <c r="B417" s="143"/>
      <c r="C417" s="148" t="s">
        <v>211</v>
      </c>
      <c r="D417" s="145">
        <v>3087000</v>
      </c>
      <c r="E417" s="145">
        <v>3207000</v>
      </c>
      <c r="F417" s="145">
        <v>3310000</v>
      </c>
      <c r="G417" s="156">
        <f t="shared" si="45"/>
        <v>103.21172435297785</v>
      </c>
    </row>
    <row r="418" spans="1:7" ht="31.5" customHeight="1">
      <c r="A418" s="143"/>
      <c r="B418" s="143">
        <v>85215</v>
      </c>
      <c r="C418" s="148" t="s">
        <v>353</v>
      </c>
      <c r="D418" s="145">
        <f aca="true" t="shared" si="49" ref="D418:F419">SUM(D419)</f>
        <v>1018000</v>
      </c>
      <c r="E418" s="145">
        <f t="shared" si="49"/>
        <v>947570</v>
      </c>
      <c r="F418" s="145">
        <f t="shared" si="49"/>
        <v>1050000</v>
      </c>
      <c r="G418" s="155">
        <f t="shared" si="45"/>
        <v>110.80975547980626</v>
      </c>
    </row>
    <row r="419" spans="1:7" ht="28.5" customHeight="1">
      <c r="A419" s="143"/>
      <c r="B419" s="143"/>
      <c r="C419" s="144" t="s">
        <v>226</v>
      </c>
      <c r="D419" s="145">
        <f t="shared" si="49"/>
        <v>1018000</v>
      </c>
      <c r="E419" s="145">
        <f t="shared" si="49"/>
        <v>947570</v>
      </c>
      <c r="F419" s="145">
        <f t="shared" si="49"/>
        <v>1050000</v>
      </c>
      <c r="G419" s="155">
        <f t="shared" si="45"/>
        <v>110.80975547980626</v>
      </c>
    </row>
    <row r="420" spans="1:7" ht="28.5" customHeight="1">
      <c r="A420" s="143"/>
      <c r="B420" s="143"/>
      <c r="C420" s="148" t="s">
        <v>211</v>
      </c>
      <c r="D420" s="145">
        <v>1018000</v>
      </c>
      <c r="E420" s="145">
        <v>947570</v>
      </c>
      <c r="F420" s="145">
        <v>1050000</v>
      </c>
      <c r="G420" s="156">
        <f t="shared" si="45"/>
        <v>110.80975547980626</v>
      </c>
    </row>
    <row r="421" spans="1:7" ht="29.25" customHeight="1">
      <c r="A421" s="143"/>
      <c r="B421" s="143">
        <v>85216</v>
      </c>
      <c r="C421" s="148" t="s">
        <v>120</v>
      </c>
      <c r="D421" s="145">
        <f aca="true" t="shared" si="50" ref="D421:F422">SUM(D422)</f>
        <v>963000</v>
      </c>
      <c r="E421" s="145">
        <f t="shared" si="50"/>
        <v>963000</v>
      </c>
      <c r="F421" s="145">
        <f t="shared" si="50"/>
        <v>921000</v>
      </c>
      <c r="G421" s="155">
        <f t="shared" si="45"/>
        <v>95.6386292834891</v>
      </c>
    </row>
    <row r="422" spans="1:7" ht="24" customHeight="1">
      <c r="A422" s="143"/>
      <c r="B422" s="143"/>
      <c r="C422" s="144" t="s">
        <v>226</v>
      </c>
      <c r="D422" s="145">
        <f t="shared" si="50"/>
        <v>963000</v>
      </c>
      <c r="E422" s="145">
        <f t="shared" si="50"/>
        <v>963000</v>
      </c>
      <c r="F422" s="145">
        <f t="shared" si="50"/>
        <v>921000</v>
      </c>
      <c r="G422" s="155">
        <f t="shared" si="45"/>
        <v>95.6386292834891</v>
      </c>
    </row>
    <row r="423" spans="1:7" ht="24" customHeight="1">
      <c r="A423" s="143"/>
      <c r="B423" s="143"/>
      <c r="C423" s="148" t="s">
        <v>211</v>
      </c>
      <c r="D423" s="145">
        <v>963000</v>
      </c>
      <c r="E423" s="145">
        <v>963000</v>
      </c>
      <c r="F423" s="145">
        <v>921000</v>
      </c>
      <c r="G423" s="156">
        <f t="shared" si="45"/>
        <v>95.6386292834891</v>
      </c>
    </row>
    <row r="424" spans="1:7" ht="30" customHeight="1">
      <c r="A424" s="143"/>
      <c r="B424" s="143">
        <v>85219</v>
      </c>
      <c r="C424" s="148" t="s">
        <v>121</v>
      </c>
      <c r="D424" s="145">
        <f>SUM(D425,D429)</f>
        <v>3337880</v>
      </c>
      <c r="E424" s="145">
        <f>SUM(E425,E429)</f>
        <v>3662986</v>
      </c>
      <c r="F424" s="145">
        <f>SUM(F425,F429)</f>
        <v>3232384</v>
      </c>
      <c r="G424" s="155">
        <f t="shared" si="45"/>
        <v>88.24450871502101</v>
      </c>
    </row>
    <row r="425" spans="1:7" ht="26.25" customHeight="1">
      <c r="A425" s="143"/>
      <c r="B425" s="143"/>
      <c r="C425" s="144" t="s">
        <v>226</v>
      </c>
      <c r="D425" s="145">
        <f>SUM(D426:D428)</f>
        <v>2967880</v>
      </c>
      <c r="E425" s="145">
        <f>SUM(E426:E428)</f>
        <v>3292986</v>
      </c>
      <c r="F425" s="145">
        <f>SUM(F426:F428)</f>
        <v>3187384</v>
      </c>
      <c r="G425" s="155">
        <f t="shared" si="45"/>
        <v>96.79312332333025</v>
      </c>
    </row>
    <row r="426" spans="1:7" ht="26.25" customHeight="1">
      <c r="A426" s="143"/>
      <c r="B426" s="143"/>
      <c r="C426" s="148" t="s">
        <v>208</v>
      </c>
      <c r="D426" s="145">
        <v>2478018</v>
      </c>
      <c r="E426" s="145">
        <v>2666852</v>
      </c>
      <c r="F426" s="145">
        <v>2638612</v>
      </c>
      <c r="G426" s="156">
        <f t="shared" si="45"/>
        <v>98.94107359538512</v>
      </c>
    </row>
    <row r="427" spans="1:7" ht="26.25" customHeight="1">
      <c r="A427" s="143"/>
      <c r="B427" s="143"/>
      <c r="C427" s="148" t="s">
        <v>209</v>
      </c>
      <c r="D427" s="145">
        <v>480362</v>
      </c>
      <c r="E427" s="145">
        <v>596767</v>
      </c>
      <c r="F427" s="145">
        <v>532072</v>
      </c>
      <c r="G427" s="155">
        <f t="shared" si="45"/>
        <v>89.1590855392473</v>
      </c>
    </row>
    <row r="428" spans="1:7" ht="26.25" customHeight="1">
      <c r="A428" s="143"/>
      <c r="B428" s="143"/>
      <c r="C428" s="148" t="s">
        <v>211</v>
      </c>
      <c r="D428" s="145">
        <v>9500</v>
      </c>
      <c r="E428" s="145">
        <v>29367</v>
      </c>
      <c r="F428" s="145">
        <v>16700</v>
      </c>
      <c r="G428" s="155">
        <f t="shared" si="45"/>
        <v>56.86655089045527</v>
      </c>
    </row>
    <row r="429" spans="1:7" ht="26.25" customHeight="1">
      <c r="A429" s="143"/>
      <c r="B429" s="143"/>
      <c r="C429" s="144" t="s">
        <v>230</v>
      </c>
      <c r="D429" s="145">
        <f>SUM(D430,D432)</f>
        <v>370000</v>
      </c>
      <c r="E429" s="145">
        <f>SUM(E430,E432)</f>
        <v>370000</v>
      </c>
      <c r="F429" s="145">
        <f>SUM(F430,F432)</f>
        <v>45000</v>
      </c>
      <c r="G429" s="155">
        <f t="shared" si="45"/>
        <v>12.162162162162163</v>
      </c>
    </row>
    <row r="430" spans="1:9" s="180" customFormat="1" ht="26.25" customHeight="1">
      <c r="A430" s="143"/>
      <c r="B430" s="143"/>
      <c r="C430" s="148" t="s">
        <v>231</v>
      </c>
      <c r="D430" s="145">
        <f>SUM(D431)</f>
        <v>370000</v>
      </c>
      <c r="E430" s="145">
        <f>SUM(E431)</f>
        <v>298000</v>
      </c>
      <c r="F430" s="145">
        <f>SUM(F431)</f>
        <v>0</v>
      </c>
      <c r="G430" s="156">
        <f t="shared" si="45"/>
        <v>0</v>
      </c>
      <c r="I430" s="196"/>
    </row>
    <row r="431" spans="1:9" s="197" customFormat="1" ht="42" customHeight="1">
      <c r="A431" s="161"/>
      <c r="B431" s="162" t="s">
        <v>56</v>
      </c>
      <c r="C431" s="172" t="s">
        <v>345</v>
      </c>
      <c r="D431" s="165">
        <v>370000</v>
      </c>
      <c r="E431" s="165">
        <v>298000</v>
      </c>
      <c r="F431" s="165">
        <v>0</v>
      </c>
      <c r="G431" s="156">
        <f t="shared" si="45"/>
        <v>0</v>
      </c>
      <c r="I431" s="198"/>
    </row>
    <row r="432" spans="1:9" s="180" customFormat="1" ht="27" customHeight="1">
      <c r="A432" s="143"/>
      <c r="B432" s="169"/>
      <c r="C432" s="193" t="s">
        <v>203</v>
      </c>
      <c r="D432" s="145">
        <f>SUM(D433:D439)</f>
        <v>0</v>
      </c>
      <c r="E432" s="145">
        <f>SUM(E433:E439)</f>
        <v>72000</v>
      </c>
      <c r="F432" s="145">
        <f>SUM(F433:F439)</f>
        <v>45000</v>
      </c>
      <c r="G432" s="156">
        <f t="shared" si="45"/>
        <v>62.5</v>
      </c>
      <c r="I432" s="196"/>
    </row>
    <row r="433" spans="1:9" s="197" customFormat="1" ht="27" customHeight="1">
      <c r="A433" s="161"/>
      <c r="B433" s="162" t="s">
        <v>56</v>
      </c>
      <c r="C433" s="195" t="s">
        <v>354</v>
      </c>
      <c r="D433" s="165">
        <v>0</v>
      </c>
      <c r="E433" s="165">
        <v>15000</v>
      </c>
      <c r="F433" s="165">
        <v>0</v>
      </c>
      <c r="G433" s="156">
        <f t="shared" si="45"/>
        <v>0</v>
      </c>
      <c r="I433" s="198"/>
    </row>
    <row r="434" spans="1:9" s="197" customFormat="1" ht="27" customHeight="1">
      <c r="A434" s="161"/>
      <c r="B434" s="162" t="s">
        <v>56</v>
      </c>
      <c r="C434" s="195" t="s">
        <v>355</v>
      </c>
      <c r="D434" s="165">
        <v>0</v>
      </c>
      <c r="E434" s="165">
        <v>18900</v>
      </c>
      <c r="F434" s="165">
        <v>0</v>
      </c>
      <c r="G434" s="156">
        <f t="shared" si="45"/>
        <v>0</v>
      </c>
      <c r="I434" s="198"/>
    </row>
    <row r="435" spans="1:9" s="197" customFormat="1" ht="27" customHeight="1">
      <c r="A435" s="161"/>
      <c r="B435" s="162" t="s">
        <v>56</v>
      </c>
      <c r="C435" s="195" t="s">
        <v>356</v>
      </c>
      <c r="D435" s="165">
        <v>0</v>
      </c>
      <c r="E435" s="165">
        <v>25000</v>
      </c>
      <c r="F435" s="165">
        <v>0</v>
      </c>
      <c r="G435" s="156">
        <f t="shared" si="45"/>
        <v>0</v>
      </c>
      <c r="I435" s="198"/>
    </row>
    <row r="436" spans="1:9" s="197" customFormat="1" ht="27" customHeight="1">
      <c r="A436" s="161"/>
      <c r="B436" s="199" t="s">
        <v>56</v>
      </c>
      <c r="C436" s="195" t="s">
        <v>357</v>
      </c>
      <c r="D436" s="165">
        <v>0</v>
      </c>
      <c r="E436" s="165">
        <v>13100</v>
      </c>
      <c r="F436" s="165">
        <v>0</v>
      </c>
      <c r="G436" s="156">
        <f t="shared" si="45"/>
        <v>0</v>
      </c>
      <c r="I436" s="198"/>
    </row>
    <row r="437" spans="1:9" s="197" customFormat="1" ht="27" customHeight="1">
      <c r="A437" s="161"/>
      <c r="B437" s="199" t="s">
        <v>56</v>
      </c>
      <c r="C437" s="195" t="s">
        <v>358</v>
      </c>
      <c r="D437" s="165">
        <v>0</v>
      </c>
      <c r="E437" s="165">
        <v>0</v>
      </c>
      <c r="F437" s="165">
        <v>15000</v>
      </c>
      <c r="G437" s="187" t="s">
        <v>56</v>
      </c>
      <c r="I437" s="198"/>
    </row>
    <row r="438" spans="1:9" s="197" customFormat="1" ht="27" customHeight="1">
      <c r="A438" s="161"/>
      <c r="B438" s="199" t="s">
        <v>56</v>
      </c>
      <c r="C438" s="195" t="s">
        <v>359</v>
      </c>
      <c r="D438" s="165">
        <v>0</v>
      </c>
      <c r="E438" s="165">
        <v>0</v>
      </c>
      <c r="F438" s="165">
        <v>10000</v>
      </c>
      <c r="G438" s="187" t="s">
        <v>56</v>
      </c>
      <c r="I438" s="198"/>
    </row>
    <row r="439" spans="1:9" s="197" customFormat="1" ht="27" customHeight="1">
      <c r="A439" s="161"/>
      <c r="B439" s="199" t="s">
        <v>56</v>
      </c>
      <c r="C439" s="195" t="s">
        <v>360</v>
      </c>
      <c r="D439" s="165">
        <v>0</v>
      </c>
      <c r="E439" s="165">
        <v>0</v>
      </c>
      <c r="F439" s="165">
        <v>20000</v>
      </c>
      <c r="G439" s="187" t="s">
        <v>56</v>
      </c>
      <c r="I439" s="198"/>
    </row>
    <row r="440" spans="1:7" ht="32.25" customHeight="1">
      <c r="A440" s="143"/>
      <c r="B440" s="143">
        <v>85220</v>
      </c>
      <c r="C440" s="148" t="s">
        <v>361</v>
      </c>
      <c r="D440" s="152">
        <f aca="true" t="shared" si="51" ref="D440:F441">SUM(D441)</f>
        <v>12600</v>
      </c>
      <c r="E440" s="152">
        <f t="shared" si="51"/>
        <v>12600</v>
      </c>
      <c r="F440" s="152">
        <f t="shared" si="51"/>
        <v>11400</v>
      </c>
      <c r="G440" s="156">
        <f aca="true" t="shared" si="52" ref="G440:G471">F440/E440*100</f>
        <v>90.47619047619048</v>
      </c>
    </row>
    <row r="441" spans="1:9" s="158" customFormat="1" ht="30.75" customHeight="1">
      <c r="A441" s="143"/>
      <c r="B441" s="143"/>
      <c r="C441" s="144" t="s">
        <v>226</v>
      </c>
      <c r="D441" s="152">
        <f t="shared" si="51"/>
        <v>12600</v>
      </c>
      <c r="E441" s="152">
        <f t="shared" si="51"/>
        <v>12600</v>
      </c>
      <c r="F441" s="152">
        <f t="shared" si="51"/>
        <v>11400</v>
      </c>
      <c r="G441" s="156">
        <f t="shared" si="52"/>
        <v>90.47619047619048</v>
      </c>
      <c r="I441" s="159"/>
    </row>
    <row r="442" spans="1:7" ht="35.25" customHeight="1">
      <c r="A442" s="143"/>
      <c r="B442" s="143"/>
      <c r="C442" s="148" t="s">
        <v>209</v>
      </c>
      <c r="D442" s="152">
        <v>12600</v>
      </c>
      <c r="E442" s="145">
        <v>12600</v>
      </c>
      <c r="F442" s="152">
        <v>11400</v>
      </c>
      <c r="G442" s="156">
        <f t="shared" si="52"/>
        <v>90.47619047619048</v>
      </c>
    </row>
    <row r="443" spans="1:7" ht="21" customHeight="1">
      <c r="A443" s="143"/>
      <c r="B443" s="143">
        <v>85228</v>
      </c>
      <c r="C443" s="148" t="s">
        <v>123</v>
      </c>
      <c r="D443" s="145">
        <f aca="true" t="shared" si="53" ref="D443:F444">SUM(D444)</f>
        <v>1133000</v>
      </c>
      <c r="E443" s="145">
        <f t="shared" si="53"/>
        <v>1060000</v>
      </c>
      <c r="F443" s="145">
        <f t="shared" si="53"/>
        <v>1050000</v>
      </c>
      <c r="G443" s="156">
        <f t="shared" si="52"/>
        <v>99.05660377358491</v>
      </c>
    </row>
    <row r="444" spans="1:7" ht="28.5" customHeight="1">
      <c r="A444" s="143"/>
      <c r="B444" s="143"/>
      <c r="C444" s="144" t="s">
        <v>226</v>
      </c>
      <c r="D444" s="145">
        <f t="shared" si="53"/>
        <v>1133000</v>
      </c>
      <c r="E444" s="145">
        <f t="shared" si="53"/>
        <v>1060000</v>
      </c>
      <c r="F444" s="145">
        <f t="shared" si="53"/>
        <v>1050000</v>
      </c>
      <c r="G444" s="156">
        <f t="shared" si="52"/>
        <v>99.05660377358491</v>
      </c>
    </row>
    <row r="445" spans="1:7" ht="30" customHeight="1">
      <c r="A445" s="143"/>
      <c r="B445" s="143"/>
      <c r="C445" s="148" t="s">
        <v>209</v>
      </c>
      <c r="D445" s="145">
        <v>1133000</v>
      </c>
      <c r="E445" s="145">
        <v>1060000</v>
      </c>
      <c r="F445" s="145">
        <v>1050000</v>
      </c>
      <c r="G445" s="179">
        <f t="shared" si="52"/>
        <v>99.05660377358491</v>
      </c>
    </row>
    <row r="446" spans="1:7" ht="27.75" customHeight="1">
      <c r="A446" s="143"/>
      <c r="B446" s="143">
        <v>85295</v>
      </c>
      <c r="C446" s="148" t="s">
        <v>17</v>
      </c>
      <c r="D446" s="145">
        <f>SUM(D447)</f>
        <v>695100</v>
      </c>
      <c r="E446" s="145">
        <f>SUM(E447)</f>
        <v>760894</v>
      </c>
      <c r="F446" s="145">
        <f>SUM(F447)</f>
        <v>770100</v>
      </c>
      <c r="G446" s="156">
        <f t="shared" si="52"/>
        <v>101.20989257373563</v>
      </c>
    </row>
    <row r="447" spans="1:7" ht="27.75" customHeight="1">
      <c r="A447" s="143"/>
      <c r="B447" s="143"/>
      <c r="C447" s="144" t="s">
        <v>226</v>
      </c>
      <c r="D447" s="145">
        <f>SUM(D448:D450)</f>
        <v>695100</v>
      </c>
      <c r="E447" s="145">
        <f>SUM(E448:E450)</f>
        <v>760894</v>
      </c>
      <c r="F447" s="145">
        <f>SUM(F448:F450)</f>
        <v>770100</v>
      </c>
      <c r="G447" s="155">
        <f t="shared" si="52"/>
        <v>101.20989257373563</v>
      </c>
    </row>
    <row r="448" spans="1:7" ht="38.25" customHeight="1">
      <c r="A448" s="143"/>
      <c r="B448" s="143"/>
      <c r="C448" s="148" t="s">
        <v>209</v>
      </c>
      <c r="D448" s="149">
        <v>0</v>
      </c>
      <c r="E448" s="145">
        <v>4937</v>
      </c>
      <c r="F448" s="145">
        <v>0</v>
      </c>
      <c r="G448" s="155">
        <f t="shared" si="52"/>
        <v>0</v>
      </c>
    </row>
    <row r="449" spans="1:7" ht="22.5" customHeight="1">
      <c r="A449" s="143"/>
      <c r="B449" s="143"/>
      <c r="C449" s="148" t="s">
        <v>227</v>
      </c>
      <c r="D449" s="145">
        <v>420100</v>
      </c>
      <c r="E449" s="145">
        <v>320100</v>
      </c>
      <c r="F449" s="145">
        <v>420100</v>
      </c>
      <c r="G449" s="156">
        <f t="shared" si="52"/>
        <v>131.24023742580445</v>
      </c>
    </row>
    <row r="450" spans="1:7" ht="31.5" customHeight="1">
      <c r="A450" s="143"/>
      <c r="B450" s="143"/>
      <c r="C450" s="148" t="s">
        <v>211</v>
      </c>
      <c r="D450" s="145">
        <v>275000</v>
      </c>
      <c r="E450" s="145">
        <v>435857</v>
      </c>
      <c r="F450" s="145">
        <v>350000</v>
      </c>
      <c r="G450" s="155">
        <f t="shared" si="52"/>
        <v>80.30156679828477</v>
      </c>
    </row>
    <row r="451" spans="1:7" ht="24" customHeight="1">
      <c r="A451" s="138">
        <v>853</v>
      </c>
      <c r="B451" s="138"/>
      <c r="C451" s="139" t="s">
        <v>124</v>
      </c>
      <c r="D451" s="140">
        <f>SUM(D452)</f>
        <v>1538156</v>
      </c>
      <c r="E451" s="140">
        <f>SUM(E452)</f>
        <v>1838042</v>
      </c>
      <c r="F451" s="140">
        <f>SUM(F452)</f>
        <v>1579975</v>
      </c>
      <c r="G451" s="356">
        <f t="shared" si="52"/>
        <v>85.95967883214855</v>
      </c>
    </row>
    <row r="452" spans="1:7" ht="24" customHeight="1">
      <c r="A452" s="143"/>
      <c r="B452" s="143"/>
      <c r="C452" s="144" t="s">
        <v>226</v>
      </c>
      <c r="D452" s="145">
        <f>SUM(D453:D455)</f>
        <v>1538156</v>
      </c>
      <c r="E452" s="145">
        <f>SUM(E453:E455)</f>
        <v>1838042</v>
      </c>
      <c r="F452" s="145">
        <f>SUM(F453:F455)</f>
        <v>1579975</v>
      </c>
      <c r="G452" s="156">
        <f t="shared" si="52"/>
        <v>85.95967883214855</v>
      </c>
    </row>
    <row r="453" spans="1:7" ht="24" customHeight="1">
      <c r="A453" s="143"/>
      <c r="B453" s="143" t="s">
        <v>196</v>
      </c>
      <c r="C453" s="148" t="s">
        <v>208</v>
      </c>
      <c r="D453" s="145">
        <f>SUM(D458,D465)</f>
        <v>758299</v>
      </c>
      <c r="E453" s="145">
        <f>SUM(E458,E465)</f>
        <v>800990</v>
      </c>
      <c r="F453" s="145">
        <f>SUM(F458,F465)</f>
        <v>843629</v>
      </c>
      <c r="G453" s="155">
        <f t="shared" si="52"/>
        <v>105.32328743180315</v>
      </c>
    </row>
    <row r="454" spans="1:7" ht="24" customHeight="1">
      <c r="A454" s="143"/>
      <c r="B454" s="143"/>
      <c r="C454" s="148" t="s">
        <v>209</v>
      </c>
      <c r="D454" s="145">
        <f>SUM(D459,D462,D466)</f>
        <v>544857</v>
      </c>
      <c r="E454" s="145">
        <f>SUM(E459,E462,E466)</f>
        <v>802052</v>
      </c>
      <c r="F454" s="145">
        <f>SUM(F459,F462,F466)</f>
        <v>501346</v>
      </c>
      <c r="G454" s="155">
        <f t="shared" si="52"/>
        <v>62.507917192401486</v>
      </c>
    </row>
    <row r="455" spans="1:7" ht="33" customHeight="1">
      <c r="A455" s="143"/>
      <c r="B455" s="143"/>
      <c r="C455" s="148" t="s">
        <v>227</v>
      </c>
      <c r="D455" s="152">
        <f>SUM(D467)</f>
        <v>235000</v>
      </c>
      <c r="E455" s="152">
        <f>SUM(E467)</f>
        <v>235000</v>
      </c>
      <c r="F455" s="152">
        <f>SUM(F467)</f>
        <v>235000</v>
      </c>
      <c r="G455" s="155">
        <f t="shared" si="52"/>
        <v>100</v>
      </c>
    </row>
    <row r="456" spans="1:9" s="185" customFormat="1" ht="34.5" customHeight="1">
      <c r="A456" s="143"/>
      <c r="B456" s="143">
        <v>85305</v>
      </c>
      <c r="C456" s="148" t="s">
        <v>362</v>
      </c>
      <c r="D456" s="145">
        <f>SUM(D457)</f>
        <v>922527</v>
      </c>
      <c r="E456" s="145">
        <f>SUM(E457)</f>
        <v>1198527</v>
      </c>
      <c r="F456" s="145">
        <f>SUM(F457)</f>
        <v>1070265</v>
      </c>
      <c r="G456" s="154">
        <f t="shared" si="52"/>
        <v>89.29836374149268</v>
      </c>
      <c r="I456" s="186"/>
    </row>
    <row r="457" spans="1:7" ht="27" customHeight="1">
      <c r="A457" s="143"/>
      <c r="B457" s="143"/>
      <c r="C457" s="144" t="s">
        <v>226</v>
      </c>
      <c r="D457" s="145">
        <f>SUM(D458:D459)</f>
        <v>922527</v>
      </c>
      <c r="E457" s="145">
        <f>SUM(E458:E459)</f>
        <v>1198527</v>
      </c>
      <c r="F457" s="145">
        <f>SUM(F458:F459)</f>
        <v>1070265</v>
      </c>
      <c r="G457" s="155">
        <f t="shared" si="52"/>
        <v>89.29836374149268</v>
      </c>
    </row>
    <row r="458" spans="1:7" ht="27" customHeight="1">
      <c r="A458" s="143"/>
      <c r="B458" s="143"/>
      <c r="C458" s="148" t="s">
        <v>208</v>
      </c>
      <c r="D458" s="145">
        <v>718023</v>
      </c>
      <c r="E458" s="145">
        <v>752723</v>
      </c>
      <c r="F458" s="145">
        <v>815619</v>
      </c>
      <c r="G458" s="156">
        <f t="shared" si="52"/>
        <v>108.35579622251478</v>
      </c>
    </row>
    <row r="459" spans="1:7" ht="27" customHeight="1">
      <c r="A459" s="143"/>
      <c r="B459" s="143"/>
      <c r="C459" s="148" t="s">
        <v>209</v>
      </c>
      <c r="D459" s="145">
        <v>204504</v>
      </c>
      <c r="E459" s="145">
        <v>445804</v>
      </c>
      <c r="F459" s="145">
        <v>254646</v>
      </c>
      <c r="G459" s="155">
        <f t="shared" si="52"/>
        <v>57.120618029447925</v>
      </c>
    </row>
    <row r="460" spans="1:7" ht="27" customHeight="1">
      <c r="A460" s="143"/>
      <c r="B460" s="143">
        <v>85334</v>
      </c>
      <c r="C460" s="148" t="s">
        <v>363</v>
      </c>
      <c r="D460" s="145">
        <f aca="true" t="shared" si="54" ref="D460:F461">SUM(D461)</f>
        <v>9000</v>
      </c>
      <c r="E460" s="145">
        <f t="shared" si="54"/>
        <v>9000</v>
      </c>
      <c r="F460" s="145">
        <f t="shared" si="54"/>
        <v>9000</v>
      </c>
      <c r="G460" s="155">
        <f t="shared" si="52"/>
        <v>100</v>
      </c>
    </row>
    <row r="461" spans="1:7" ht="27" customHeight="1">
      <c r="A461" s="143"/>
      <c r="B461" s="143"/>
      <c r="C461" s="144" t="s">
        <v>226</v>
      </c>
      <c r="D461" s="145">
        <f t="shared" si="54"/>
        <v>9000</v>
      </c>
      <c r="E461" s="145">
        <f t="shared" si="54"/>
        <v>9000</v>
      </c>
      <c r="F461" s="145">
        <f t="shared" si="54"/>
        <v>9000</v>
      </c>
      <c r="G461" s="155">
        <f t="shared" si="52"/>
        <v>100</v>
      </c>
    </row>
    <row r="462" spans="1:7" ht="27" customHeight="1">
      <c r="A462" s="143"/>
      <c r="B462" s="143"/>
      <c r="C462" s="148" t="s">
        <v>209</v>
      </c>
      <c r="D462" s="145">
        <v>9000</v>
      </c>
      <c r="E462" s="145">
        <v>9000</v>
      </c>
      <c r="F462" s="145">
        <v>9000</v>
      </c>
      <c r="G462" s="155">
        <f t="shared" si="52"/>
        <v>100</v>
      </c>
    </row>
    <row r="463" spans="1:7" ht="31.5" customHeight="1">
      <c r="A463" s="143"/>
      <c r="B463" s="143">
        <v>85395</v>
      </c>
      <c r="C463" s="148" t="s">
        <v>17</v>
      </c>
      <c r="D463" s="145">
        <f>SUM(D464)</f>
        <v>606629</v>
      </c>
      <c r="E463" s="145">
        <f>SUM(E464)</f>
        <v>630515</v>
      </c>
      <c r="F463" s="145">
        <f>SUM(F464)</f>
        <v>500710</v>
      </c>
      <c r="G463" s="155">
        <f t="shared" si="52"/>
        <v>79.41286091528353</v>
      </c>
    </row>
    <row r="464" spans="1:7" ht="25.5" customHeight="1">
      <c r="A464" s="143"/>
      <c r="B464" s="143"/>
      <c r="C464" s="144" t="s">
        <v>226</v>
      </c>
      <c r="D464" s="145">
        <f>SUM(D465:D467)</f>
        <v>606629</v>
      </c>
      <c r="E464" s="145">
        <f>SUM(E465:E467)</f>
        <v>630515</v>
      </c>
      <c r="F464" s="145">
        <f>SUM(F465:F467)</f>
        <v>500710</v>
      </c>
      <c r="G464" s="155">
        <f t="shared" si="52"/>
        <v>79.41286091528353</v>
      </c>
    </row>
    <row r="465" spans="1:7" ht="25.5" customHeight="1">
      <c r="A465" s="143"/>
      <c r="B465" s="143"/>
      <c r="C465" s="148" t="s">
        <v>208</v>
      </c>
      <c r="D465" s="145">
        <v>40276</v>
      </c>
      <c r="E465" s="145">
        <v>48267</v>
      </c>
      <c r="F465" s="145">
        <v>28010</v>
      </c>
      <c r="G465" s="156">
        <f t="shared" si="52"/>
        <v>58.031367186690694</v>
      </c>
    </row>
    <row r="466" spans="1:7" ht="25.5" customHeight="1">
      <c r="A466" s="143"/>
      <c r="B466" s="143"/>
      <c r="C466" s="148" t="s">
        <v>209</v>
      </c>
      <c r="D466" s="145">
        <v>331353</v>
      </c>
      <c r="E466" s="145">
        <v>347248</v>
      </c>
      <c r="F466" s="145">
        <v>237700</v>
      </c>
      <c r="G466" s="155">
        <f t="shared" si="52"/>
        <v>68.45251808505736</v>
      </c>
    </row>
    <row r="467" spans="1:7" ht="25.5" customHeight="1">
      <c r="A467" s="143"/>
      <c r="B467" s="143"/>
      <c r="C467" s="148" t="s">
        <v>227</v>
      </c>
      <c r="D467" s="152">
        <v>235000</v>
      </c>
      <c r="E467" s="145">
        <v>235000</v>
      </c>
      <c r="F467" s="145">
        <v>235000</v>
      </c>
      <c r="G467" s="155">
        <f t="shared" si="52"/>
        <v>100</v>
      </c>
    </row>
    <row r="468" spans="1:7" ht="25.5" customHeight="1">
      <c r="A468" s="138">
        <v>854</v>
      </c>
      <c r="B468" s="138"/>
      <c r="C468" s="139" t="s">
        <v>126</v>
      </c>
      <c r="D468" s="140">
        <f>SUM(D469)</f>
        <v>2728146</v>
      </c>
      <c r="E468" s="140">
        <f>SUM(E469)</f>
        <v>3090706</v>
      </c>
      <c r="F468" s="140">
        <f>SUM(F469)</f>
        <v>3055822</v>
      </c>
      <c r="G468" s="356">
        <f t="shared" si="52"/>
        <v>98.8713258394684</v>
      </c>
    </row>
    <row r="469" spans="1:7" ht="25.5" customHeight="1">
      <c r="A469" s="143"/>
      <c r="B469" s="143"/>
      <c r="C469" s="144" t="s">
        <v>226</v>
      </c>
      <c r="D469" s="145">
        <f>SUM(D470:D473)</f>
        <v>2728146</v>
      </c>
      <c r="E469" s="145">
        <f>SUM(E470:E473)</f>
        <v>3090706</v>
      </c>
      <c r="F469" s="145">
        <f>SUM(F470:F473)</f>
        <v>3055822</v>
      </c>
      <c r="G469" s="155">
        <f t="shared" si="52"/>
        <v>98.8713258394684</v>
      </c>
    </row>
    <row r="470" spans="1:9" s="158" customFormat="1" ht="33" customHeight="1">
      <c r="A470" s="143"/>
      <c r="B470" s="143"/>
      <c r="C470" s="148" t="s">
        <v>208</v>
      </c>
      <c r="D470" s="145">
        <f>SUM(D476,D480,D485,D496)</f>
        <v>2212872</v>
      </c>
      <c r="E470" s="145">
        <f>SUM(E476,E480,E485,E496)</f>
        <v>2240170</v>
      </c>
      <c r="F470" s="145">
        <f>SUM(F476,F480,F485,F496)</f>
        <v>2428412</v>
      </c>
      <c r="G470" s="155">
        <f t="shared" si="52"/>
        <v>108.40302298486276</v>
      </c>
      <c r="I470" s="159"/>
    </row>
    <row r="471" spans="1:7" ht="31.5" customHeight="1">
      <c r="A471" s="143"/>
      <c r="B471" s="143"/>
      <c r="C471" s="148" t="s">
        <v>209</v>
      </c>
      <c r="D471" s="145">
        <f>SUM(D477,D481,D486,D493,D497)</f>
        <v>264691</v>
      </c>
      <c r="E471" s="145">
        <f>SUM(E477,E481,E486,E493,E497)</f>
        <v>367593</v>
      </c>
      <c r="F471" s="145">
        <f>SUM(F477,F481,F486,F493,F497)</f>
        <v>341745</v>
      </c>
      <c r="G471" s="156">
        <f t="shared" si="52"/>
        <v>92.96831006031127</v>
      </c>
    </row>
    <row r="472" spans="1:8" ht="35.25" customHeight="1">
      <c r="A472" s="143"/>
      <c r="B472" s="143"/>
      <c r="C472" s="148" t="s">
        <v>227</v>
      </c>
      <c r="D472" s="145">
        <f>SUM(D487)</f>
        <v>50000</v>
      </c>
      <c r="E472" s="145">
        <f>SUM(E487)</f>
        <v>50000</v>
      </c>
      <c r="F472" s="145">
        <f>SUM(F487)</f>
        <v>55000</v>
      </c>
      <c r="G472" s="155">
        <f aca="true" t="shared" si="55" ref="G472:G496">F472/E472*100</f>
        <v>110.00000000000001</v>
      </c>
      <c r="H472" s="126"/>
    </row>
    <row r="473" spans="1:8" ht="24.75" customHeight="1">
      <c r="A473" s="143"/>
      <c r="B473" s="143"/>
      <c r="C473" s="148" t="s">
        <v>211</v>
      </c>
      <c r="D473" s="145">
        <f>SUM(D482,D490,D498)</f>
        <v>200583</v>
      </c>
      <c r="E473" s="145">
        <f>SUM(E482,E490,E498)</f>
        <v>432943</v>
      </c>
      <c r="F473" s="145">
        <f>SUM(F482,F490,F498)</f>
        <v>230665</v>
      </c>
      <c r="G473" s="155">
        <f t="shared" si="55"/>
        <v>53.27837613727442</v>
      </c>
      <c r="H473" s="126"/>
    </row>
    <row r="474" spans="1:8" ht="24.75" customHeight="1">
      <c r="A474" s="143"/>
      <c r="B474" s="143">
        <v>85401</v>
      </c>
      <c r="C474" s="148" t="s">
        <v>364</v>
      </c>
      <c r="D474" s="145">
        <f>SUM(D475)</f>
        <v>1060341</v>
      </c>
      <c r="E474" s="145">
        <f>SUM(E475)</f>
        <v>1060341</v>
      </c>
      <c r="F474" s="145">
        <f>SUM(F475)</f>
        <v>1085220</v>
      </c>
      <c r="G474" s="155">
        <f t="shared" si="55"/>
        <v>102.34632066476728</v>
      </c>
      <c r="H474" s="126"/>
    </row>
    <row r="475" spans="1:8" ht="24.75" customHeight="1">
      <c r="A475" s="143"/>
      <c r="B475" s="143"/>
      <c r="C475" s="144" t="s">
        <v>226</v>
      </c>
      <c r="D475" s="145">
        <f>SUM(D476:D477)</f>
        <v>1060341</v>
      </c>
      <c r="E475" s="145">
        <f>SUM(E476:E477)</f>
        <v>1060341</v>
      </c>
      <c r="F475" s="145">
        <f>SUM(F476:F477)</f>
        <v>1085220</v>
      </c>
      <c r="G475" s="156">
        <f t="shared" si="55"/>
        <v>102.34632066476728</v>
      </c>
      <c r="H475" s="126"/>
    </row>
    <row r="476" spans="1:8" ht="29.25" customHeight="1">
      <c r="A476" s="143"/>
      <c r="B476" s="143"/>
      <c r="C476" s="148" t="s">
        <v>208</v>
      </c>
      <c r="D476" s="145">
        <v>1000132</v>
      </c>
      <c r="E476" s="145">
        <v>1002795</v>
      </c>
      <c r="F476" s="145">
        <v>1029443</v>
      </c>
      <c r="G476" s="155">
        <f t="shared" si="55"/>
        <v>102.65737264346153</v>
      </c>
      <c r="H476" s="126"/>
    </row>
    <row r="477" spans="1:8" ht="27.75" customHeight="1">
      <c r="A477" s="143"/>
      <c r="B477" s="143"/>
      <c r="C477" s="148" t="s">
        <v>209</v>
      </c>
      <c r="D477" s="145">
        <v>60209</v>
      </c>
      <c r="E477" s="145">
        <v>57546</v>
      </c>
      <c r="F477" s="145">
        <v>55777</v>
      </c>
      <c r="G477" s="155">
        <f t="shared" si="55"/>
        <v>96.92593751086088</v>
      </c>
      <c r="H477" s="126"/>
    </row>
    <row r="478" spans="1:8" ht="27.75" customHeight="1">
      <c r="A478" s="143"/>
      <c r="B478" s="143">
        <v>85407</v>
      </c>
      <c r="C478" s="148" t="s">
        <v>365</v>
      </c>
      <c r="D478" s="145">
        <f>SUM(D479)</f>
        <v>1294312</v>
      </c>
      <c r="E478" s="145">
        <f>SUM(E479)</f>
        <v>1425768</v>
      </c>
      <c r="F478" s="145">
        <f>SUM(F479)</f>
        <v>1494551</v>
      </c>
      <c r="G478" s="155">
        <f t="shared" si="55"/>
        <v>104.82427716150173</v>
      </c>
      <c r="H478" s="126"/>
    </row>
    <row r="479" spans="1:8" ht="31.5" customHeight="1">
      <c r="A479" s="143"/>
      <c r="B479" s="143"/>
      <c r="C479" s="144" t="s">
        <v>226</v>
      </c>
      <c r="D479" s="145">
        <f>SUM(D480:D482)</f>
        <v>1294312</v>
      </c>
      <c r="E479" s="145">
        <f>SUM(E480:E482)</f>
        <v>1425768</v>
      </c>
      <c r="F479" s="145">
        <f>SUM(F480:F482)</f>
        <v>1494551</v>
      </c>
      <c r="G479" s="155">
        <f t="shared" si="55"/>
        <v>104.82427716150173</v>
      </c>
      <c r="H479" s="126"/>
    </row>
    <row r="480" spans="1:8" ht="27.75" customHeight="1">
      <c r="A480" s="143"/>
      <c r="B480" s="143"/>
      <c r="C480" s="148" t="s">
        <v>208</v>
      </c>
      <c r="D480" s="145">
        <v>1118940</v>
      </c>
      <c r="E480" s="145">
        <v>1135331</v>
      </c>
      <c r="F480" s="145">
        <v>1267969</v>
      </c>
      <c r="G480" s="156">
        <f t="shared" si="55"/>
        <v>111.68276035799252</v>
      </c>
      <c r="H480" s="126"/>
    </row>
    <row r="481" spans="1:8" ht="32.25" customHeight="1">
      <c r="A481" s="143"/>
      <c r="B481" s="143"/>
      <c r="C481" s="148" t="s">
        <v>209</v>
      </c>
      <c r="D481" s="145">
        <v>173872</v>
      </c>
      <c r="E481" s="145">
        <v>288937</v>
      </c>
      <c r="F481" s="145">
        <v>225082</v>
      </c>
      <c r="G481" s="155">
        <f t="shared" si="55"/>
        <v>77.900026649408</v>
      </c>
      <c r="H481" s="126"/>
    </row>
    <row r="482" spans="1:8" ht="26.25" customHeight="1">
      <c r="A482" s="143"/>
      <c r="B482" s="143"/>
      <c r="C482" s="148" t="s">
        <v>211</v>
      </c>
      <c r="D482" s="145">
        <v>1500</v>
      </c>
      <c r="E482" s="145">
        <v>1500</v>
      </c>
      <c r="F482" s="149">
        <v>1500</v>
      </c>
      <c r="G482" s="155">
        <f t="shared" si="55"/>
        <v>100</v>
      </c>
      <c r="H482" s="126"/>
    </row>
    <row r="483" spans="1:8" ht="31.5" customHeight="1">
      <c r="A483" s="143"/>
      <c r="B483" s="143">
        <v>85412</v>
      </c>
      <c r="C483" s="148" t="s">
        <v>366</v>
      </c>
      <c r="D483" s="145">
        <f>SUM(D484)</f>
        <v>65000</v>
      </c>
      <c r="E483" s="145">
        <f>SUM(E484)</f>
        <v>72640</v>
      </c>
      <c r="F483" s="145">
        <f>SUM(F484)</f>
        <v>80000</v>
      </c>
      <c r="G483" s="155">
        <f t="shared" si="55"/>
        <v>110.13215859030836</v>
      </c>
      <c r="H483" s="126"/>
    </row>
    <row r="484" spans="1:8" ht="26.25" customHeight="1">
      <c r="A484" s="143"/>
      <c r="B484" s="143"/>
      <c r="C484" s="144" t="s">
        <v>226</v>
      </c>
      <c r="D484" s="145">
        <f>SUM(D485:D487)</f>
        <v>65000</v>
      </c>
      <c r="E484" s="145">
        <f>SUM(E485:E487)</f>
        <v>72640</v>
      </c>
      <c r="F484" s="145">
        <f>SUM(F485:F487)</f>
        <v>80000</v>
      </c>
      <c r="G484" s="155">
        <f t="shared" si="55"/>
        <v>110.13215859030836</v>
      </c>
      <c r="H484" s="126"/>
    </row>
    <row r="485" spans="1:7" ht="26.25" customHeight="1">
      <c r="A485" s="143"/>
      <c r="B485" s="143"/>
      <c r="C485" s="148" t="s">
        <v>208</v>
      </c>
      <c r="D485" s="149">
        <v>0</v>
      </c>
      <c r="E485" s="145">
        <v>17140</v>
      </c>
      <c r="F485" s="145">
        <v>0</v>
      </c>
      <c r="G485" s="156">
        <f t="shared" si="55"/>
        <v>0</v>
      </c>
    </row>
    <row r="486" spans="1:7" ht="32.25" customHeight="1">
      <c r="A486" s="143"/>
      <c r="B486" s="143"/>
      <c r="C486" s="148" t="s">
        <v>209</v>
      </c>
      <c r="D486" s="145">
        <v>15000</v>
      </c>
      <c r="E486" s="145">
        <v>5500</v>
      </c>
      <c r="F486" s="145">
        <v>25000</v>
      </c>
      <c r="G486" s="155">
        <f t="shared" si="55"/>
        <v>454.54545454545456</v>
      </c>
    </row>
    <row r="487" spans="1:7" ht="27" customHeight="1">
      <c r="A487" s="143"/>
      <c r="B487" s="143"/>
      <c r="C487" s="148" t="s">
        <v>227</v>
      </c>
      <c r="D487" s="145">
        <v>50000</v>
      </c>
      <c r="E487" s="145">
        <v>50000</v>
      </c>
      <c r="F487" s="145">
        <v>55000</v>
      </c>
      <c r="G487" s="155">
        <f t="shared" si="55"/>
        <v>110.00000000000001</v>
      </c>
    </row>
    <row r="488" spans="1:7" ht="27" customHeight="1">
      <c r="A488" s="143"/>
      <c r="B488" s="143">
        <v>85415</v>
      </c>
      <c r="C488" s="148" t="s">
        <v>128</v>
      </c>
      <c r="D488" s="145">
        <f aca="true" t="shared" si="56" ref="D488:F489">SUM(D489)</f>
        <v>190000</v>
      </c>
      <c r="E488" s="145">
        <f t="shared" si="56"/>
        <v>422360</v>
      </c>
      <c r="F488" s="145">
        <f t="shared" si="56"/>
        <v>220000</v>
      </c>
      <c r="G488" s="156">
        <f t="shared" si="55"/>
        <v>52.088265934274084</v>
      </c>
    </row>
    <row r="489" spans="1:7" ht="33.75" customHeight="1">
      <c r="A489" s="143"/>
      <c r="B489" s="143"/>
      <c r="C489" s="144" t="s">
        <v>226</v>
      </c>
      <c r="D489" s="145">
        <f t="shared" si="56"/>
        <v>190000</v>
      </c>
      <c r="E489" s="145">
        <f t="shared" si="56"/>
        <v>422360</v>
      </c>
      <c r="F489" s="145">
        <f t="shared" si="56"/>
        <v>220000</v>
      </c>
      <c r="G489" s="155">
        <f t="shared" si="55"/>
        <v>52.088265934274084</v>
      </c>
    </row>
    <row r="490" spans="1:7" ht="24.75" customHeight="1">
      <c r="A490" s="143"/>
      <c r="B490" s="143"/>
      <c r="C490" s="148" t="s">
        <v>211</v>
      </c>
      <c r="D490" s="145">
        <v>190000</v>
      </c>
      <c r="E490" s="145">
        <v>422360</v>
      </c>
      <c r="F490" s="145">
        <v>220000</v>
      </c>
      <c r="G490" s="155">
        <f t="shared" si="55"/>
        <v>52.088265934274084</v>
      </c>
    </row>
    <row r="491" spans="1:7" ht="24.75" customHeight="1">
      <c r="A491" s="143"/>
      <c r="B491" s="143">
        <v>85446</v>
      </c>
      <c r="C491" s="148" t="s">
        <v>338</v>
      </c>
      <c r="D491" s="145">
        <f aca="true" t="shared" si="57" ref="D491:F492">SUM(D492)</f>
        <v>15610</v>
      </c>
      <c r="E491" s="145">
        <f t="shared" si="57"/>
        <v>15610</v>
      </c>
      <c r="F491" s="145">
        <f t="shared" si="57"/>
        <v>15886</v>
      </c>
      <c r="G491" s="156">
        <f t="shared" si="55"/>
        <v>101.76809737347854</v>
      </c>
    </row>
    <row r="492" spans="1:7" ht="28.5" customHeight="1">
      <c r="A492" s="143"/>
      <c r="B492" s="143"/>
      <c r="C492" s="144" t="s">
        <v>226</v>
      </c>
      <c r="D492" s="145">
        <f t="shared" si="57"/>
        <v>15610</v>
      </c>
      <c r="E492" s="145">
        <f t="shared" si="57"/>
        <v>15610</v>
      </c>
      <c r="F492" s="145">
        <f t="shared" si="57"/>
        <v>15886</v>
      </c>
      <c r="G492" s="155">
        <f t="shared" si="55"/>
        <v>101.76809737347854</v>
      </c>
    </row>
    <row r="493" spans="1:7" ht="27.75" customHeight="1">
      <c r="A493" s="143"/>
      <c r="B493" s="143"/>
      <c r="C493" s="148" t="s">
        <v>209</v>
      </c>
      <c r="D493" s="145">
        <v>15610</v>
      </c>
      <c r="E493" s="145">
        <v>15610</v>
      </c>
      <c r="F493" s="145">
        <v>15886</v>
      </c>
      <c r="G493" s="155">
        <f t="shared" si="55"/>
        <v>101.76809737347854</v>
      </c>
    </row>
    <row r="494" spans="1:8" ht="31.5" customHeight="1">
      <c r="A494" s="143"/>
      <c r="B494" s="143">
        <v>85495</v>
      </c>
      <c r="C494" s="148" t="s">
        <v>17</v>
      </c>
      <c r="D494" s="145">
        <f>SUM(D495)</f>
        <v>102883</v>
      </c>
      <c r="E494" s="145">
        <f>SUM(E495)</f>
        <v>93987</v>
      </c>
      <c r="F494" s="145">
        <f>SUM(F495)</f>
        <v>160165</v>
      </c>
      <c r="G494" s="155">
        <f t="shared" si="55"/>
        <v>170.4118654707566</v>
      </c>
      <c r="H494" s="141"/>
    </row>
    <row r="495" spans="1:7" ht="20.25" customHeight="1">
      <c r="A495" s="143"/>
      <c r="B495" s="143"/>
      <c r="C495" s="144" t="s">
        <v>226</v>
      </c>
      <c r="D495" s="145">
        <f>SUM(D496:D498)</f>
        <v>102883</v>
      </c>
      <c r="E495" s="145">
        <f>SUM(E496:E498)</f>
        <v>93987</v>
      </c>
      <c r="F495" s="145">
        <f>SUM(F496:F498)</f>
        <v>160165</v>
      </c>
      <c r="G495" s="155">
        <f t="shared" si="55"/>
        <v>170.4118654707566</v>
      </c>
    </row>
    <row r="496" spans="1:7" ht="29.25" customHeight="1">
      <c r="A496" s="143"/>
      <c r="B496" s="143"/>
      <c r="C496" s="148" t="s">
        <v>208</v>
      </c>
      <c r="D496" s="145">
        <v>93800</v>
      </c>
      <c r="E496" s="145">
        <v>84904</v>
      </c>
      <c r="F496" s="152">
        <v>131000</v>
      </c>
      <c r="G496" s="156">
        <f t="shared" si="55"/>
        <v>154.29190615283144</v>
      </c>
    </row>
    <row r="497" spans="1:7" ht="29.25" customHeight="1">
      <c r="A497" s="143"/>
      <c r="B497" s="143"/>
      <c r="C497" s="148" t="s">
        <v>209</v>
      </c>
      <c r="D497" s="145">
        <v>0</v>
      </c>
      <c r="E497" s="145">
        <v>0</v>
      </c>
      <c r="F497" s="152">
        <v>20000</v>
      </c>
      <c r="G497" s="187" t="s">
        <v>56</v>
      </c>
    </row>
    <row r="498" spans="1:7" ht="32.25" customHeight="1">
      <c r="A498" s="143"/>
      <c r="B498" s="143"/>
      <c r="C498" s="148" t="s">
        <v>211</v>
      </c>
      <c r="D498" s="145">
        <v>9083</v>
      </c>
      <c r="E498" s="145">
        <v>9083</v>
      </c>
      <c r="F498" s="145">
        <v>9165</v>
      </c>
      <c r="G498" s="155">
        <f aca="true" t="shared" si="58" ref="G498:G503">F498/E498*100</f>
        <v>100.90278542331829</v>
      </c>
    </row>
    <row r="499" spans="1:7" ht="24" customHeight="1">
      <c r="A499" s="138">
        <v>900</v>
      </c>
      <c r="B499" s="138"/>
      <c r="C499" s="139" t="s">
        <v>129</v>
      </c>
      <c r="D499" s="140">
        <f>SUM(D500,D504)</f>
        <v>10517750</v>
      </c>
      <c r="E499" s="140">
        <f>SUM(E500,E504)</f>
        <v>11978000</v>
      </c>
      <c r="F499" s="140">
        <f>SUM(F500,F504)</f>
        <v>20827160</v>
      </c>
      <c r="G499" s="357">
        <f t="shared" si="58"/>
        <v>173.87844381365838</v>
      </c>
    </row>
    <row r="500" spans="1:7" ht="24" customHeight="1">
      <c r="A500" s="143"/>
      <c r="B500" s="143"/>
      <c r="C500" s="144" t="s">
        <v>226</v>
      </c>
      <c r="D500" s="145">
        <f>SUM(D501:D503)</f>
        <v>8606550</v>
      </c>
      <c r="E500" s="145">
        <f>SUM(E501:E503)</f>
        <v>8497533</v>
      </c>
      <c r="F500" s="145">
        <f>SUM(F501:F503)</f>
        <v>10284160</v>
      </c>
      <c r="G500" s="156">
        <f t="shared" si="58"/>
        <v>121.0252434441855</v>
      </c>
    </row>
    <row r="501" spans="1:7" ht="24" customHeight="1">
      <c r="A501" s="143"/>
      <c r="B501" s="143"/>
      <c r="C501" s="148" t="s">
        <v>208</v>
      </c>
      <c r="D501" s="145">
        <f>SUM(D515,D548)</f>
        <v>80450</v>
      </c>
      <c r="E501" s="145">
        <f>SUM(E515,E548)</f>
        <v>83310</v>
      </c>
      <c r="F501" s="145">
        <f>SUM(F515,F548)</f>
        <v>35460</v>
      </c>
      <c r="G501" s="155">
        <f t="shared" si="58"/>
        <v>42.56391789701116</v>
      </c>
    </row>
    <row r="502" spans="1:9" s="180" customFormat="1" ht="24" customHeight="1">
      <c r="A502" s="143"/>
      <c r="B502" s="143"/>
      <c r="C502" s="148" t="s">
        <v>209</v>
      </c>
      <c r="D502" s="145">
        <f>SUM(D509,D516,D520,D523,D532,D535,D549)</f>
        <v>8514100</v>
      </c>
      <c r="E502" s="145">
        <f>SUM(E509,E516,E520,E523,E532,E535,E549)</f>
        <v>8401223</v>
      </c>
      <c r="F502" s="145">
        <f>SUM(F509,F516,F520,F523,F532,F535,F549)</f>
        <v>10236200</v>
      </c>
      <c r="G502" s="155">
        <f t="shared" si="58"/>
        <v>121.84178422593948</v>
      </c>
      <c r="I502" s="196"/>
    </row>
    <row r="503" spans="1:7" ht="24" customHeight="1">
      <c r="A503" s="143"/>
      <c r="B503" s="143"/>
      <c r="C503" s="148" t="s">
        <v>211</v>
      </c>
      <c r="D503" s="145">
        <f>SUM(D517,D550)</f>
        <v>12000</v>
      </c>
      <c r="E503" s="145">
        <f>SUM(E517,E550)</f>
        <v>13000</v>
      </c>
      <c r="F503" s="145">
        <f>SUM(F517,F550)</f>
        <v>12500</v>
      </c>
      <c r="G503" s="155">
        <f t="shared" si="58"/>
        <v>96.15384615384616</v>
      </c>
    </row>
    <row r="504" spans="1:7" ht="27" customHeight="1">
      <c r="A504" s="143"/>
      <c r="B504" s="143"/>
      <c r="C504" s="144" t="s">
        <v>230</v>
      </c>
      <c r="D504" s="145">
        <f>SUM(D505:D506)</f>
        <v>1911200</v>
      </c>
      <c r="E504" s="145">
        <f>SUM(E505:E506)</f>
        <v>3480467</v>
      </c>
      <c r="F504" s="145">
        <f>SUM(F505:F506)</f>
        <v>10543000</v>
      </c>
      <c r="G504" s="155">
        <f aca="true" t="shared" si="59" ref="G504:G526">F504/E504*100</f>
        <v>302.91911976180205</v>
      </c>
    </row>
    <row r="505" spans="1:7" ht="27.75" customHeight="1">
      <c r="A505" s="143"/>
      <c r="B505" s="143"/>
      <c r="C505" s="148" t="s">
        <v>231</v>
      </c>
      <c r="D505" s="145">
        <f>SUM(D511,D525,D537,D552)</f>
        <v>1861200</v>
      </c>
      <c r="E505" s="145">
        <f>SUM(E511,E525,E537,E552)</f>
        <v>3430467</v>
      </c>
      <c r="F505" s="145">
        <f>SUM(F511,F525,F537,F552)</f>
        <v>10493000</v>
      </c>
      <c r="G505" s="155">
        <f t="shared" si="59"/>
        <v>305.8767217408009</v>
      </c>
    </row>
    <row r="506" spans="1:7" ht="30" customHeight="1">
      <c r="A506" s="143"/>
      <c r="B506" s="143"/>
      <c r="C506" s="148" t="s">
        <v>204</v>
      </c>
      <c r="D506" s="145">
        <f>SUM(D561)</f>
        <v>50000</v>
      </c>
      <c r="E506" s="145">
        <f>SUM(E561)</f>
        <v>50000</v>
      </c>
      <c r="F506" s="145">
        <f>SUM(F561)</f>
        <v>50000</v>
      </c>
      <c r="G506" s="155">
        <f t="shared" si="59"/>
        <v>100</v>
      </c>
    </row>
    <row r="507" spans="1:7" ht="30" customHeight="1">
      <c r="A507" s="143"/>
      <c r="B507" s="143">
        <v>90001</v>
      </c>
      <c r="C507" s="148" t="s">
        <v>367</v>
      </c>
      <c r="D507" s="145">
        <f>SUM(D508,D510)</f>
        <v>323100</v>
      </c>
      <c r="E507" s="145">
        <f>SUM(E508,E510)</f>
        <v>350800</v>
      </c>
      <c r="F507" s="145">
        <f>SUM(F508,F510)</f>
        <v>264500</v>
      </c>
      <c r="G507" s="155">
        <f t="shared" si="59"/>
        <v>75.39908779931585</v>
      </c>
    </row>
    <row r="508" spans="1:7" ht="30" customHeight="1">
      <c r="A508" s="143"/>
      <c r="B508" s="143"/>
      <c r="C508" s="144" t="s">
        <v>226</v>
      </c>
      <c r="D508" s="145">
        <f>SUM(D509)</f>
        <v>288100</v>
      </c>
      <c r="E508" s="145">
        <f>SUM(E509)</f>
        <v>275800</v>
      </c>
      <c r="F508" s="145">
        <f>SUM(F509)</f>
        <v>264500</v>
      </c>
      <c r="G508" s="155">
        <f t="shared" si="59"/>
        <v>95.90282813633067</v>
      </c>
    </row>
    <row r="509" spans="1:7" ht="30" customHeight="1">
      <c r="A509" s="143"/>
      <c r="B509" s="143"/>
      <c r="C509" s="148" t="s">
        <v>209</v>
      </c>
      <c r="D509" s="145">
        <v>288100</v>
      </c>
      <c r="E509" s="145">
        <v>275800</v>
      </c>
      <c r="F509" s="145">
        <v>264500</v>
      </c>
      <c r="G509" s="156">
        <f t="shared" si="59"/>
        <v>95.90282813633067</v>
      </c>
    </row>
    <row r="510" spans="1:7" ht="30" customHeight="1">
      <c r="A510" s="143"/>
      <c r="B510" s="143"/>
      <c r="C510" s="144" t="s">
        <v>230</v>
      </c>
      <c r="D510" s="145">
        <f>SUM(D511:D511)</f>
        <v>35000</v>
      </c>
      <c r="E510" s="145">
        <f>SUM(E511:E511)</f>
        <v>75000</v>
      </c>
      <c r="F510" s="145">
        <f>SUM(F511:F511)</f>
        <v>0</v>
      </c>
      <c r="G510" s="155">
        <f t="shared" si="59"/>
        <v>0</v>
      </c>
    </row>
    <row r="511" spans="1:7" ht="23.25" customHeight="1">
      <c r="A511" s="143"/>
      <c r="B511" s="143"/>
      <c r="C511" s="148" t="s">
        <v>231</v>
      </c>
      <c r="D511" s="145">
        <f>SUM(D512)</f>
        <v>35000</v>
      </c>
      <c r="E511" s="145">
        <f>SUM(E512)</f>
        <v>75000</v>
      </c>
      <c r="F511" s="145">
        <f>SUM(F512)</f>
        <v>0</v>
      </c>
      <c r="G511" s="155">
        <f t="shared" si="59"/>
        <v>0</v>
      </c>
    </row>
    <row r="512" spans="1:9" s="167" customFormat="1" ht="36" customHeight="1">
      <c r="A512" s="161"/>
      <c r="B512" s="162" t="s">
        <v>56</v>
      </c>
      <c r="C512" s="172" t="s">
        <v>368</v>
      </c>
      <c r="D512" s="165">
        <v>35000</v>
      </c>
      <c r="E512" s="165">
        <v>75000</v>
      </c>
      <c r="F512" s="165">
        <v>0</v>
      </c>
      <c r="G512" s="353">
        <f t="shared" si="59"/>
        <v>0</v>
      </c>
      <c r="I512" s="168"/>
    </row>
    <row r="513" spans="1:7" ht="23.25" customHeight="1">
      <c r="A513" s="143"/>
      <c r="B513" s="143">
        <v>90002</v>
      </c>
      <c r="C513" s="148" t="s">
        <v>130</v>
      </c>
      <c r="D513" s="145">
        <f>SUM(D514)</f>
        <v>5000000</v>
      </c>
      <c r="E513" s="145">
        <f>SUM(E514)</f>
        <v>4798000</v>
      </c>
      <c r="F513" s="145">
        <f>SUM(F514)</f>
        <v>6550000</v>
      </c>
      <c r="G513" s="155">
        <f t="shared" si="59"/>
        <v>136.5152146727803</v>
      </c>
    </row>
    <row r="514" spans="1:7" ht="33" customHeight="1">
      <c r="A514" s="143"/>
      <c r="B514" s="143"/>
      <c r="C514" s="144" t="s">
        <v>226</v>
      </c>
      <c r="D514" s="145">
        <f>SUM(D515:D517)</f>
        <v>5000000</v>
      </c>
      <c r="E514" s="145">
        <f>SUM(E515:E517)</f>
        <v>4798000</v>
      </c>
      <c r="F514" s="145">
        <f>SUM(F515:F517)</f>
        <v>6550000</v>
      </c>
      <c r="G514" s="155">
        <f t="shared" si="59"/>
        <v>136.5152146727803</v>
      </c>
    </row>
    <row r="515" spans="1:7" ht="23.25" customHeight="1">
      <c r="A515" s="143"/>
      <c r="B515" s="143"/>
      <c r="C515" s="148" t="s">
        <v>208</v>
      </c>
      <c r="D515" s="145">
        <v>0</v>
      </c>
      <c r="E515" s="145">
        <v>2860</v>
      </c>
      <c r="F515" s="145">
        <v>0</v>
      </c>
      <c r="G515" s="155">
        <f t="shared" si="59"/>
        <v>0</v>
      </c>
    </row>
    <row r="516" spans="1:9" s="158" customFormat="1" ht="28.5" customHeight="1">
      <c r="A516" s="143"/>
      <c r="B516" s="143"/>
      <c r="C516" s="148" t="s">
        <v>209</v>
      </c>
      <c r="D516" s="145">
        <v>5000000</v>
      </c>
      <c r="E516" s="145">
        <v>4794140</v>
      </c>
      <c r="F516" s="145">
        <v>6550000</v>
      </c>
      <c r="G516" s="156">
        <f t="shared" si="59"/>
        <v>136.62512984602034</v>
      </c>
      <c r="I516" s="159"/>
    </row>
    <row r="517" spans="1:7" ht="30" customHeight="1">
      <c r="A517" s="143"/>
      <c r="B517" s="143"/>
      <c r="C517" s="148" t="s">
        <v>211</v>
      </c>
      <c r="D517" s="145">
        <v>0</v>
      </c>
      <c r="E517" s="145">
        <v>1000</v>
      </c>
      <c r="F517" s="145">
        <v>0</v>
      </c>
      <c r="G517" s="155">
        <f t="shared" si="59"/>
        <v>0</v>
      </c>
    </row>
    <row r="518" spans="1:7" ht="21.75" customHeight="1">
      <c r="A518" s="143"/>
      <c r="B518" s="143">
        <v>90003</v>
      </c>
      <c r="C518" s="148" t="s">
        <v>369</v>
      </c>
      <c r="D518" s="145">
        <f aca="true" t="shared" si="60" ref="D518:F519">SUM(D519)</f>
        <v>123500</v>
      </c>
      <c r="E518" s="145">
        <f t="shared" si="60"/>
        <v>123500</v>
      </c>
      <c r="F518" s="145">
        <f t="shared" si="60"/>
        <v>118600</v>
      </c>
      <c r="G518" s="155">
        <f t="shared" si="59"/>
        <v>96.03238866396762</v>
      </c>
    </row>
    <row r="519" spans="1:7" ht="21.75" customHeight="1">
      <c r="A519" s="143"/>
      <c r="B519" s="143"/>
      <c r="C519" s="144" t="s">
        <v>226</v>
      </c>
      <c r="D519" s="145">
        <f t="shared" si="60"/>
        <v>123500</v>
      </c>
      <c r="E519" s="145">
        <f t="shared" si="60"/>
        <v>123500</v>
      </c>
      <c r="F519" s="145">
        <f t="shared" si="60"/>
        <v>118600</v>
      </c>
      <c r="G519" s="156">
        <f t="shared" si="59"/>
        <v>96.03238866396762</v>
      </c>
    </row>
    <row r="520" spans="1:7" ht="33.75" customHeight="1">
      <c r="A520" s="143"/>
      <c r="B520" s="143"/>
      <c r="C520" s="148" t="s">
        <v>209</v>
      </c>
      <c r="D520" s="145">
        <v>123500</v>
      </c>
      <c r="E520" s="145">
        <v>123500</v>
      </c>
      <c r="F520" s="145">
        <v>118600</v>
      </c>
      <c r="G520" s="155">
        <f t="shared" si="59"/>
        <v>96.03238866396762</v>
      </c>
    </row>
    <row r="521" spans="1:7" ht="24" customHeight="1">
      <c r="A521" s="143"/>
      <c r="B521" s="143">
        <v>90004</v>
      </c>
      <c r="C521" s="148" t="s">
        <v>370</v>
      </c>
      <c r="D521" s="145">
        <f>SUM(D522,D524)</f>
        <v>805000</v>
      </c>
      <c r="E521" s="145">
        <f>SUM(E522,E524)</f>
        <v>853000</v>
      </c>
      <c r="F521" s="145">
        <f>SUM(F522,F524)</f>
        <v>2925200</v>
      </c>
      <c r="G521" s="155">
        <f t="shared" si="59"/>
        <v>342.9308323563892</v>
      </c>
    </row>
    <row r="522" spans="1:7" ht="24" customHeight="1">
      <c r="A522" s="143"/>
      <c r="B522" s="143"/>
      <c r="C522" s="144" t="s">
        <v>226</v>
      </c>
      <c r="D522" s="145">
        <f>SUM(D523)</f>
        <v>795000</v>
      </c>
      <c r="E522" s="145">
        <f>SUM(E523)</f>
        <v>795000</v>
      </c>
      <c r="F522" s="145">
        <f>SUM(F523)</f>
        <v>929200</v>
      </c>
      <c r="G522" s="156">
        <f t="shared" si="59"/>
        <v>116.88050314465409</v>
      </c>
    </row>
    <row r="523" spans="1:7" ht="32.25" customHeight="1">
      <c r="A523" s="143"/>
      <c r="B523" s="143"/>
      <c r="C523" s="148" t="s">
        <v>209</v>
      </c>
      <c r="D523" s="145">
        <v>795000</v>
      </c>
      <c r="E523" s="145">
        <v>795000</v>
      </c>
      <c r="F523" s="145">
        <v>929200</v>
      </c>
      <c r="G523" s="155">
        <f t="shared" si="59"/>
        <v>116.88050314465409</v>
      </c>
    </row>
    <row r="524" spans="1:7" ht="21.75" customHeight="1">
      <c r="A524" s="143"/>
      <c r="B524" s="143"/>
      <c r="C524" s="144" t="s">
        <v>230</v>
      </c>
      <c r="D524" s="145">
        <f>SUM(D525)</f>
        <v>10000</v>
      </c>
      <c r="E524" s="145">
        <f>SUM(E525)</f>
        <v>58000</v>
      </c>
      <c r="F524" s="145">
        <f>SUM(F525)</f>
        <v>1996000</v>
      </c>
      <c r="G524" s="155">
        <f t="shared" si="59"/>
        <v>3441.379310344828</v>
      </c>
    </row>
    <row r="525" spans="1:7" ht="27.75" customHeight="1">
      <c r="A525" s="143"/>
      <c r="B525" s="143"/>
      <c r="C525" s="148" t="s">
        <v>231</v>
      </c>
      <c r="D525" s="145">
        <f>SUM(D526:D529)</f>
        <v>10000</v>
      </c>
      <c r="E525" s="145">
        <f>SUM(E526:E529)</f>
        <v>58000</v>
      </c>
      <c r="F525" s="145">
        <f>SUM(F526:F529)</f>
        <v>1996000</v>
      </c>
      <c r="G525" s="156">
        <f t="shared" si="59"/>
        <v>3441.379310344828</v>
      </c>
    </row>
    <row r="526" spans="1:9" s="167" customFormat="1" ht="27.75" customHeight="1">
      <c r="A526" s="161"/>
      <c r="B526" s="162" t="s">
        <v>56</v>
      </c>
      <c r="C526" s="172" t="s">
        <v>371</v>
      </c>
      <c r="D526" s="165">
        <v>10000</v>
      </c>
      <c r="E526" s="165">
        <v>58000</v>
      </c>
      <c r="F526" s="165">
        <v>0</v>
      </c>
      <c r="G526" s="156">
        <f t="shared" si="59"/>
        <v>0</v>
      </c>
      <c r="I526" s="168"/>
    </row>
    <row r="527" spans="1:9" s="167" customFormat="1" ht="27.75" customHeight="1">
      <c r="A527" s="161"/>
      <c r="B527" s="162" t="s">
        <v>56</v>
      </c>
      <c r="C527" s="172" t="s">
        <v>372</v>
      </c>
      <c r="D527" s="165">
        <v>0</v>
      </c>
      <c r="E527" s="165">
        <v>0</v>
      </c>
      <c r="F527" s="165">
        <v>20000</v>
      </c>
      <c r="G527" s="187" t="s">
        <v>56</v>
      </c>
      <c r="I527" s="168"/>
    </row>
    <row r="528" spans="1:9" s="167" customFormat="1" ht="27.75" customHeight="1">
      <c r="A528" s="161"/>
      <c r="B528" s="162" t="s">
        <v>56</v>
      </c>
      <c r="C528" s="172" t="s">
        <v>373</v>
      </c>
      <c r="D528" s="165">
        <v>0</v>
      </c>
      <c r="E528" s="165">
        <v>0</v>
      </c>
      <c r="F528" s="165">
        <v>800000</v>
      </c>
      <c r="G528" s="187" t="s">
        <v>56</v>
      </c>
      <c r="I528" s="168"/>
    </row>
    <row r="529" spans="1:9" s="167" customFormat="1" ht="27.75" customHeight="1">
      <c r="A529" s="161"/>
      <c r="B529" s="162" t="s">
        <v>56</v>
      </c>
      <c r="C529" s="172" t="s">
        <v>484</v>
      </c>
      <c r="D529" s="165">
        <v>0</v>
      </c>
      <c r="E529" s="165">
        <v>0</v>
      </c>
      <c r="F529" s="165">
        <v>1176000</v>
      </c>
      <c r="G529" s="187" t="s">
        <v>56</v>
      </c>
      <c r="I529" s="168"/>
    </row>
    <row r="530" spans="1:7" ht="27.75" customHeight="1">
      <c r="A530" s="143"/>
      <c r="B530" s="143">
        <v>90013</v>
      </c>
      <c r="C530" s="148" t="s">
        <v>374</v>
      </c>
      <c r="D530" s="145">
        <f aca="true" t="shared" si="61" ref="D530:F531">SUM(D531)</f>
        <v>211100</v>
      </c>
      <c r="E530" s="145">
        <f t="shared" si="61"/>
        <v>211100</v>
      </c>
      <c r="F530" s="145">
        <f t="shared" si="61"/>
        <v>202800</v>
      </c>
      <c r="G530" s="155">
        <f aca="true" t="shared" si="62" ref="G530:G541">F530/E530*100</f>
        <v>96.06821411653245</v>
      </c>
    </row>
    <row r="531" spans="1:9" s="200" customFormat="1" ht="22.5" customHeight="1">
      <c r="A531" s="143"/>
      <c r="B531" s="143"/>
      <c r="C531" s="144" t="s">
        <v>226</v>
      </c>
      <c r="D531" s="145">
        <f t="shared" si="61"/>
        <v>211100</v>
      </c>
      <c r="E531" s="145">
        <f t="shared" si="61"/>
        <v>211100</v>
      </c>
      <c r="F531" s="145">
        <f t="shared" si="61"/>
        <v>202800</v>
      </c>
      <c r="G531" s="156">
        <f t="shared" si="62"/>
        <v>96.06821411653245</v>
      </c>
      <c r="I531" s="201"/>
    </row>
    <row r="532" spans="1:9" s="200" customFormat="1" ht="22.5" customHeight="1">
      <c r="A532" s="143"/>
      <c r="B532" s="143"/>
      <c r="C532" s="148" t="s">
        <v>209</v>
      </c>
      <c r="D532" s="145">
        <v>211100</v>
      </c>
      <c r="E532" s="145">
        <v>211100</v>
      </c>
      <c r="F532" s="145">
        <v>202800</v>
      </c>
      <c r="G532" s="155">
        <f t="shared" si="62"/>
        <v>96.06821411653245</v>
      </c>
      <c r="I532" s="201"/>
    </row>
    <row r="533" spans="1:9" s="200" customFormat="1" ht="22.5" customHeight="1">
      <c r="A533" s="143"/>
      <c r="B533" s="143">
        <v>90015</v>
      </c>
      <c r="C533" s="148" t="s">
        <v>375</v>
      </c>
      <c r="D533" s="145">
        <f>SUM(D534,D536)</f>
        <v>1900000</v>
      </c>
      <c r="E533" s="145">
        <f>SUM(E534,E536)</f>
        <v>1929645</v>
      </c>
      <c r="F533" s="145">
        <f>SUM(F534,F536)</f>
        <v>2216200</v>
      </c>
      <c r="G533" s="155">
        <f t="shared" si="62"/>
        <v>114.85014082901259</v>
      </c>
      <c r="I533" s="201"/>
    </row>
    <row r="534" spans="1:9" s="200" customFormat="1" ht="22.5" customHeight="1">
      <c r="A534" s="143"/>
      <c r="B534" s="143"/>
      <c r="C534" s="144" t="s">
        <v>226</v>
      </c>
      <c r="D534" s="145">
        <f>SUM(D535:D535)</f>
        <v>1700000</v>
      </c>
      <c r="E534" s="145">
        <f>SUM(E535:E535)</f>
        <v>1754645</v>
      </c>
      <c r="F534" s="145">
        <f>SUM(F535:F535)</f>
        <v>1762200</v>
      </c>
      <c r="G534" s="155">
        <f t="shared" si="62"/>
        <v>100.43057142612892</v>
      </c>
      <c r="I534" s="201"/>
    </row>
    <row r="535" spans="1:7" ht="24.75" customHeight="1">
      <c r="A535" s="143"/>
      <c r="B535" s="143"/>
      <c r="C535" s="148" t="s">
        <v>209</v>
      </c>
      <c r="D535" s="145">
        <v>1700000</v>
      </c>
      <c r="E535" s="145">
        <v>1754645</v>
      </c>
      <c r="F535" s="145">
        <v>1762200</v>
      </c>
      <c r="G535" s="155">
        <f t="shared" si="62"/>
        <v>100.43057142612892</v>
      </c>
    </row>
    <row r="536" spans="1:7" ht="30" customHeight="1">
      <c r="A536" s="143"/>
      <c r="B536" s="143"/>
      <c r="C536" s="144" t="s">
        <v>230</v>
      </c>
      <c r="D536" s="145">
        <f>SUM(D537)</f>
        <v>200000</v>
      </c>
      <c r="E536" s="145">
        <f>SUM(E537)</f>
        <v>175000</v>
      </c>
      <c r="F536" s="145">
        <f>SUM(F537)</f>
        <v>454000</v>
      </c>
      <c r="G536" s="155">
        <f t="shared" si="62"/>
        <v>259.42857142857144</v>
      </c>
    </row>
    <row r="537" spans="1:7" ht="27" customHeight="1">
      <c r="A537" s="143"/>
      <c r="B537" s="143"/>
      <c r="C537" s="148" t="s">
        <v>231</v>
      </c>
      <c r="D537" s="145">
        <f>SUM(D538:D545)</f>
        <v>200000</v>
      </c>
      <c r="E537" s="145">
        <f>SUM(E538:E545)</f>
        <v>175000</v>
      </c>
      <c r="F537" s="145">
        <f>SUM(F538:F545)</f>
        <v>454000</v>
      </c>
      <c r="G537" s="155">
        <f t="shared" si="62"/>
        <v>259.42857142857144</v>
      </c>
    </row>
    <row r="538" spans="1:9" s="167" customFormat="1" ht="27" customHeight="1">
      <c r="A538" s="161"/>
      <c r="B538" s="162" t="s">
        <v>56</v>
      </c>
      <c r="C538" s="172" t="s">
        <v>376</v>
      </c>
      <c r="D538" s="165">
        <v>40000</v>
      </c>
      <c r="E538" s="165">
        <v>40000</v>
      </c>
      <c r="F538" s="165">
        <v>40000</v>
      </c>
      <c r="G538" s="155">
        <f t="shared" si="62"/>
        <v>100</v>
      </c>
      <c r="I538" s="168"/>
    </row>
    <row r="539" spans="1:9" s="167" customFormat="1" ht="27" customHeight="1">
      <c r="A539" s="161"/>
      <c r="B539" s="162" t="s">
        <v>56</v>
      </c>
      <c r="C539" s="172" t="s">
        <v>377</v>
      </c>
      <c r="D539" s="165">
        <v>0</v>
      </c>
      <c r="E539" s="165">
        <v>19000</v>
      </c>
      <c r="F539" s="165">
        <v>0</v>
      </c>
      <c r="G539" s="155">
        <f t="shared" si="62"/>
        <v>0</v>
      </c>
      <c r="I539" s="168"/>
    </row>
    <row r="540" spans="1:9" s="167" customFormat="1" ht="27" customHeight="1">
      <c r="A540" s="161"/>
      <c r="B540" s="162" t="s">
        <v>56</v>
      </c>
      <c r="C540" s="172" t="s">
        <v>378</v>
      </c>
      <c r="D540" s="165">
        <v>30000</v>
      </c>
      <c r="E540" s="165">
        <v>30000</v>
      </c>
      <c r="F540" s="165">
        <v>0</v>
      </c>
      <c r="G540" s="155">
        <f t="shared" si="62"/>
        <v>0</v>
      </c>
      <c r="I540" s="168"/>
    </row>
    <row r="541" spans="1:9" s="167" customFormat="1" ht="27" customHeight="1">
      <c r="A541" s="161"/>
      <c r="B541" s="162" t="s">
        <v>56</v>
      </c>
      <c r="C541" s="172" t="s">
        <v>379</v>
      </c>
      <c r="D541" s="165">
        <v>90000</v>
      </c>
      <c r="E541" s="165">
        <v>86000</v>
      </c>
      <c r="F541" s="165">
        <v>60000</v>
      </c>
      <c r="G541" s="155">
        <f t="shared" si="62"/>
        <v>69.76744186046511</v>
      </c>
      <c r="I541" s="168"/>
    </row>
    <row r="542" spans="1:9" s="167" customFormat="1" ht="27" customHeight="1">
      <c r="A542" s="161"/>
      <c r="B542" s="162" t="s">
        <v>56</v>
      </c>
      <c r="C542" s="172" t="s">
        <v>380</v>
      </c>
      <c r="D542" s="165">
        <v>40000</v>
      </c>
      <c r="E542" s="165">
        <v>0</v>
      </c>
      <c r="F542" s="165">
        <v>0</v>
      </c>
      <c r="G542" s="160" t="s">
        <v>56</v>
      </c>
      <c r="I542" s="168"/>
    </row>
    <row r="543" spans="1:9" s="167" customFormat="1" ht="27" customHeight="1">
      <c r="A543" s="161"/>
      <c r="B543" s="162" t="s">
        <v>56</v>
      </c>
      <c r="C543" s="172" t="s">
        <v>485</v>
      </c>
      <c r="D543" s="165">
        <v>0</v>
      </c>
      <c r="E543" s="165">
        <v>0</v>
      </c>
      <c r="F543" s="165">
        <v>250000</v>
      </c>
      <c r="G543" s="171" t="s">
        <v>56</v>
      </c>
      <c r="I543" s="168"/>
    </row>
    <row r="544" spans="1:9" s="167" customFormat="1" ht="27" customHeight="1">
      <c r="A544" s="161"/>
      <c r="B544" s="162" t="s">
        <v>56</v>
      </c>
      <c r="C544" s="172" t="s">
        <v>381</v>
      </c>
      <c r="D544" s="165">
        <v>0</v>
      </c>
      <c r="E544" s="165">
        <v>0</v>
      </c>
      <c r="F544" s="165">
        <v>64000</v>
      </c>
      <c r="G544" s="171" t="s">
        <v>56</v>
      </c>
      <c r="I544" s="168"/>
    </row>
    <row r="545" spans="1:9" s="167" customFormat="1" ht="27" customHeight="1">
      <c r="A545" s="161"/>
      <c r="B545" s="162" t="s">
        <v>56</v>
      </c>
      <c r="C545" s="172" t="s">
        <v>382</v>
      </c>
      <c r="D545" s="165">
        <v>0</v>
      </c>
      <c r="E545" s="165">
        <v>0</v>
      </c>
      <c r="F545" s="165">
        <v>40000</v>
      </c>
      <c r="G545" s="171" t="s">
        <v>56</v>
      </c>
      <c r="I545" s="168"/>
    </row>
    <row r="546" spans="1:7" ht="24.75" customHeight="1">
      <c r="A546" s="143"/>
      <c r="B546" s="143">
        <v>90095</v>
      </c>
      <c r="C546" s="148" t="s">
        <v>17</v>
      </c>
      <c r="D546" s="145">
        <f>SUM(D547,D551)</f>
        <v>2155050</v>
      </c>
      <c r="E546" s="145">
        <f>SUM(E547,E551)</f>
        <v>3711955</v>
      </c>
      <c r="F546" s="145">
        <f>SUM(F547,F551)</f>
        <v>8549860</v>
      </c>
      <c r="G546" s="155">
        <f aca="true" t="shared" si="63" ref="G546:G559">F546/E546*100</f>
        <v>230.33307246450994</v>
      </c>
    </row>
    <row r="547" spans="1:7" ht="24.75" customHeight="1">
      <c r="A547" s="143"/>
      <c r="B547" s="143"/>
      <c r="C547" s="144" t="s">
        <v>226</v>
      </c>
      <c r="D547" s="145">
        <f>SUM(D548:D550)</f>
        <v>488850</v>
      </c>
      <c r="E547" s="145">
        <f>SUM(E548:E550)</f>
        <v>539488</v>
      </c>
      <c r="F547" s="145">
        <f>SUM(F548:F550)</f>
        <v>456860</v>
      </c>
      <c r="G547" s="155">
        <f t="shared" si="63"/>
        <v>84.68399667833205</v>
      </c>
    </row>
    <row r="548" spans="1:7" ht="24.75" customHeight="1">
      <c r="A548" s="143"/>
      <c r="B548" s="143"/>
      <c r="C548" s="148" t="s">
        <v>208</v>
      </c>
      <c r="D548" s="145">
        <v>80450</v>
      </c>
      <c r="E548" s="145">
        <v>80450</v>
      </c>
      <c r="F548" s="145">
        <v>35460</v>
      </c>
      <c r="G548" s="155">
        <f t="shared" si="63"/>
        <v>44.077066500932254</v>
      </c>
    </row>
    <row r="549" spans="1:7" ht="24.75" customHeight="1">
      <c r="A549" s="143"/>
      <c r="B549" s="143"/>
      <c r="C549" s="148" t="s">
        <v>209</v>
      </c>
      <c r="D549" s="145">
        <v>396400</v>
      </c>
      <c r="E549" s="145">
        <v>447038</v>
      </c>
      <c r="F549" s="145">
        <v>408900</v>
      </c>
      <c r="G549" s="155">
        <f t="shared" si="63"/>
        <v>91.46873420156676</v>
      </c>
    </row>
    <row r="550" spans="1:7" ht="28.5" customHeight="1">
      <c r="A550" s="143"/>
      <c r="B550" s="143"/>
      <c r="C550" s="148" t="s">
        <v>211</v>
      </c>
      <c r="D550" s="145">
        <v>12000</v>
      </c>
      <c r="E550" s="145">
        <v>12000</v>
      </c>
      <c r="F550" s="145">
        <v>12500</v>
      </c>
      <c r="G550" s="155">
        <f t="shared" si="63"/>
        <v>104.16666666666667</v>
      </c>
    </row>
    <row r="551" spans="1:7" ht="24.75" customHeight="1">
      <c r="A551" s="143"/>
      <c r="B551" s="143"/>
      <c r="C551" s="144" t="s">
        <v>230</v>
      </c>
      <c r="D551" s="145">
        <f>SUM(D552,D561)</f>
        <v>1666200</v>
      </c>
      <c r="E551" s="145">
        <f>SUM(E552,E561)</f>
        <v>3172467</v>
      </c>
      <c r="F551" s="145">
        <f>SUM(F552,F561)</f>
        <v>8093000</v>
      </c>
      <c r="G551" s="155">
        <f t="shared" si="63"/>
        <v>255.1011562925635</v>
      </c>
    </row>
    <row r="552" spans="1:7" ht="24.75" customHeight="1">
      <c r="A552" s="143"/>
      <c r="B552" s="143"/>
      <c r="C552" s="148" t="s">
        <v>231</v>
      </c>
      <c r="D552" s="145">
        <f>SUM(D553:D560)</f>
        <v>1616200</v>
      </c>
      <c r="E552" s="145">
        <f>SUM(E553:E560)</f>
        <v>3122467</v>
      </c>
      <c r="F552" s="145">
        <f>SUM(F553:F560)</f>
        <v>8043000</v>
      </c>
      <c r="G552" s="156">
        <f t="shared" si="63"/>
        <v>257.58478792570105</v>
      </c>
    </row>
    <row r="553" spans="1:9" s="167" customFormat="1" ht="40.5" customHeight="1">
      <c r="A553" s="161"/>
      <c r="B553" s="162" t="s">
        <v>56</v>
      </c>
      <c r="C553" s="172" t="s">
        <v>383</v>
      </c>
      <c r="D553" s="165">
        <v>1200000</v>
      </c>
      <c r="E553" s="165">
        <v>600000</v>
      </c>
      <c r="F553" s="165">
        <v>103000</v>
      </c>
      <c r="G553" s="156">
        <f t="shared" si="63"/>
        <v>17.166666666666668</v>
      </c>
      <c r="I553" s="168"/>
    </row>
    <row r="554" spans="1:9" s="167" customFormat="1" ht="45.75" customHeight="1">
      <c r="A554" s="161"/>
      <c r="B554" s="162" t="s">
        <v>56</v>
      </c>
      <c r="C554" s="172" t="s">
        <v>384</v>
      </c>
      <c r="D554" s="165">
        <v>20000</v>
      </c>
      <c r="E554" s="165">
        <v>1800000</v>
      </c>
      <c r="F554" s="165">
        <v>4100000</v>
      </c>
      <c r="G554" s="156">
        <f t="shared" si="63"/>
        <v>227.77777777777777</v>
      </c>
      <c r="I554" s="202"/>
    </row>
    <row r="555" spans="1:9" s="167" customFormat="1" ht="30.75" customHeight="1">
      <c r="A555" s="161"/>
      <c r="B555" s="162" t="s">
        <v>56</v>
      </c>
      <c r="C555" s="172" t="s">
        <v>385</v>
      </c>
      <c r="D555" s="165">
        <v>156200</v>
      </c>
      <c r="E555" s="165">
        <v>156200</v>
      </c>
      <c r="F555" s="165">
        <v>0</v>
      </c>
      <c r="G555" s="156">
        <f t="shared" si="63"/>
        <v>0</v>
      </c>
      <c r="I555" s="168"/>
    </row>
    <row r="556" spans="1:9" s="167" customFormat="1" ht="24.75" customHeight="1">
      <c r="A556" s="161"/>
      <c r="B556" s="162" t="s">
        <v>56</v>
      </c>
      <c r="C556" s="172" t="s">
        <v>386</v>
      </c>
      <c r="D556" s="165">
        <v>120000</v>
      </c>
      <c r="E556" s="165">
        <v>220000</v>
      </c>
      <c r="F556" s="165">
        <v>0</v>
      </c>
      <c r="G556" s="156">
        <f t="shared" si="63"/>
        <v>0</v>
      </c>
      <c r="I556" s="168"/>
    </row>
    <row r="557" spans="1:9" s="167" customFormat="1" ht="24.75" customHeight="1">
      <c r="A557" s="161"/>
      <c r="B557" s="162" t="s">
        <v>56</v>
      </c>
      <c r="C557" s="172" t="s">
        <v>387</v>
      </c>
      <c r="D557" s="165">
        <v>100000</v>
      </c>
      <c r="E557" s="165">
        <v>100000</v>
      </c>
      <c r="F557" s="165">
        <v>150000</v>
      </c>
      <c r="G557" s="156">
        <f t="shared" si="63"/>
        <v>150</v>
      </c>
      <c r="I557" s="168"/>
    </row>
    <row r="558" spans="1:9" s="167" customFormat="1" ht="24.75" customHeight="1">
      <c r="A558" s="161"/>
      <c r="B558" s="162" t="s">
        <v>56</v>
      </c>
      <c r="C558" s="172" t="s">
        <v>388</v>
      </c>
      <c r="D558" s="165">
        <v>20000</v>
      </c>
      <c r="E558" s="165">
        <v>10327</v>
      </c>
      <c r="F558" s="165">
        <v>3470000</v>
      </c>
      <c r="G558" s="156">
        <f t="shared" si="63"/>
        <v>33601.239469352186</v>
      </c>
      <c r="I558" s="168"/>
    </row>
    <row r="559" spans="1:9" s="167" customFormat="1" ht="24.75" customHeight="1">
      <c r="A559" s="161"/>
      <c r="B559" s="162" t="s">
        <v>56</v>
      </c>
      <c r="C559" s="172" t="s">
        <v>389</v>
      </c>
      <c r="D559" s="165">
        <v>0</v>
      </c>
      <c r="E559" s="165">
        <v>235940</v>
      </c>
      <c r="F559" s="165">
        <v>100000</v>
      </c>
      <c r="G559" s="156">
        <f t="shared" si="63"/>
        <v>42.38365686191405</v>
      </c>
      <c r="I559" s="168"/>
    </row>
    <row r="560" spans="1:9" s="167" customFormat="1" ht="24.75" customHeight="1">
      <c r="A560" s="161"/>
      <c r="B560" s="162" t="s">
        <v>56</v>
      </c>
      <c r="C560" s="172" t="s">
        <v>390</v>
      </c>
      <c r="D560" s="165">
        <v>0</v>
      </c>
      <c r="E560" s="165">
        <v>0</v>
      </c>
      <c r="F560" s="165">
        <v>120000</v>
      </c>
      <c r="G560" s="187" t="s">
        <v>56</v>
      </c>
      <c r="I560" s="168"/>
    </row>
    <row r="561" spans="1:7" ht="31.5" customHeight="1">
      <c r="A561" s="143"/>
      <c r="B561" s="143"/>
      <c r="C561" s="148" t="s">
        <v>204</v>
      </c>
      <c r="D561" s="145">
        <f>SUM(D562)</f>
        <v>50000</v>
      </c>
      <c r="E561" s="145">
        <f>SUM(E562)</f>
        <v>50000</v>
      </c>
      <c r="F561" s="145">
        <f>SUM(F562)</f>
        <v>50000</v>
      </c>
      <c r="G561" s="155">
        <f aca="true" t="shared" si="64" ref="G561:G582">F561/E561*100</f>
        <v>100</v>
      </c>
    </row>
    <row r="562" spans="1:9" s="167" customFormat="1" ht="31.5" customHeight="1">
      <c r="A562" s="161"/>
      <c r="B562" s="161" t="s">
        <v>56</v>
      </c>
      <c r="C562" s="172" t="s">
        <v>391</v>
      </c>
      <c r="D562" s="165">
        <v>50000</v>
      </c>
      <c r="E562" s="165">
        <v>50000</v>
      </c>
      <c r="F562" s="165">
        <v>50000</v>
      </c>
      <c r="G562" s="155">
        <f t="shared" si="64"/>
        <v>100</v>
      </c>
      <c r="I562" s="168"/>
    </row>
    <row r="563" spans="1:7" ht="23.25" customHeight="1">
      <c r="A563" s="138">
        <v>921</v>
      </c>
      <c r="B563" s="203"/>
      <c r="C563" s="139" t="s">
        <v>392</v>
      </c>
      <c r="D563" s="140">
        <f>SUM(D564,D569)</f>
        <v>4685184</v>
      </c>
      <c r="E563" s="140">
        <f>SUM(E564,E569)</f>
        <v>4819806</v>
      </c>
      <c r="F563" s="140">
        <f>SUM(F564,F569)</f>
        <v>4924922</v>
      </c>
      <c r="G563" s="356">
        <f t="shared" si="64"/>
        <v>102.18091765519193</v>
      </c>
    </row>
    <row r="564" spans="1:7" ht="23.25" customHeight="1">
      <c r="A564" s="143"/>
      <c r="B564" s="143"/>
      <c r="C564" s="144" t="s">
        <v>226</v>
      </c>
      <c r="D564" s="145">
        <f>SUM(D565:D568)</f>
        <v>4670184</v>
      </c>
      <c r="E564" s="145">
        <f>SUM(E565:E568)</f>
        <v>4794806</v>
      </c>
      <c r="F564" s="145">
        <f>SUM(F565:F568)</f>
        <v>4878922</v>
      </c>
      <c r="G564" s="155">
        <f t="shared" si="64"/>
        <v>101.75431498166975</v>
      </c>
    </row>
    <row r="565" spans="1:7" ht="23.25" customHeight="1">
      <c r="A565" s="143"/>
      <c r="B565" s="143"/>
      <c r="C565" s="148" t="s">
        <v>208</v>
      </c>
      <c r="D565" s="145">
        <f aca="true" t="shared" si="65" ref="D565:F566">SUM(D595,D600)</f>
        <v>10400</v>
      </c>
      <c r="E565" s="145">
        <f t="shared" si="65"/>
        <v>22598</v>
      </c>
      <c r="F565" s="145">
        <f t="shared" si="65"/>
        <v>4500</v>
      </c>
      <c r="G565" s="156">
        <f t="shared" si="64"/>
        <v>19.91326666076644</v>
      </c>
    </row>
    <row r="566" spans="1:7" ht="23.25" customHeight="1">
      <c r="A566" s="143"/>
      <c r="B566" s="143"/>
      <c r="C566" s="148" t="s">
        <v>209</v>
      </c>
      <c r="D566" s="145">
        <f t="shared" si="65"/>
        <v>150080</v>
      </c>
      <c r="E566" s="145">
        <f t="shared" si="65"/>
        <v>125882</v>
      </c>
      <c r="F566" s="145">
        <f t="shared" si="65"/>
        <v>172500</v>
      </c>
      <c r="G566" s="155">
        <f t="shared" si="64"/>
        <v>137.03309448531164</v>
      </c>
    </row>
    <row r="567" spans="1:7" ht="23.25" customHeight="1">
      <c r="A567" s="143"/>
      <c r="B567" s="143"/>
      <c r="C567" s="148" t="s">
        <v>227</v>
      </c>
      <c r="D567" s="145">
        <f>SUM(D573,D576,D582,D589,D597)</f>
        <v>4487804</v>
      </c>
      <c r="E567" s="145">
        <f>SUM(E573,E576,E582,E589,E597)</f>
        <v>4624426</v>
      </c>
      <c r="F567" s="145">
        <f>SUM(F573,F576,F582,F589,F597)</f>
        <v>4680822</v>
      </c>
      <c r="G567" s="155">
        <f t="shared" si="64"/>
        <v>101.21952432582984</v>
      </c>
    </row>
    <row r="568" spans="1:7" ht="23.25" customHeight="1">
      <c r="A568" s="143"/>
      <c r="B568" s="143"/>
      <c r="C568" s="148" t="s">
        <v>211</v>
      </c>
      <c r="D568" s="145">
        <f>SUM(D602)</f>
        <v>21900</v>
      </c>
      <c r="E568" s="145">
        <f>SUM(E602)</f>
        <v>21900</v>
      </c>
      <c r="F568" s="145">
        <f>SUM(F602)</f>
        <v>21100</v>
      </c>
      <c r="G568" s="155">
        <f t="shared" si="64"/>
        <v>96.34703196347031</v>
      </c>
    </row>
    <row r="569" spans="1:7" ht="23.25" customHeight="1">
      <c r="A569" s="143"/>
      <c r="B569" s="143"/>
      <c r="C569" s="144" t="s">
        <v>230</v>
      </c>
      <c r="D569" s="145">
        <f>SUM(D570)</f>
        <v>15000</v>
      </c>
      <c r="E569" s="145">
        <f>SUM(E570)</f>
        <v>25000</v>
      </c>
      <c r="F569" s="145">
        <f>SUM(F570)</f>
        <v>46000</v>
      </c>
      <c r="G569" s="155">
        <f t="shared" si="64"/>
        <v>184</v>
      </c>
    </row>
    <row r="570" spans="1:7" ht="25.5" customHeight="1">
      <c r="A570" s="143"/>
      <c r="B570" s="143"/>
      <c r="C570" s="148" t="s">
        <v>204</v>
      </c>
      <c r="D570" s="145">
        <f>SUM(D578,D584,D591)</f>
        <v>15000</v>
      </c>
      <c r="E570" s="145">
        <f>SUM(E578,E584,E591)</f>
        <v>25000</v>
      </c>
      <c r="F570" s="145">
        <f>SUM(F578,F584,F591)</f>
        <v>46000</v>
      </c>
      <c r="G570" s="155">
        <f t="shared" si="64"/>
        <v>184</v>
      </c>
    </row>
    <row r="571" spans="1:7" ht="25.5" customHeight="1">
      <c r="A571" s="143"/>
      <c r="B571" s="143">
        <v>92105</v>
      </c>
      <c r="C571" s="148" t="s">
        <v>393</v>
      </c>
      <c r="D571" s="145">
        <f aca="true" t="shared" si="66" ref="D571:F572">SUM(D572)</f>
        <v>296800</v>
      </c>
      <c r="E571" s="145">
        <f t="shared" si="66"/>
        <v>301422</v>
      </c>
      <c r="F571" s="145">
        <f t="shared" si="66"/>
        <v>289000</v>
      </c>
      <c r="G571" s="155">
        <f t="shared" si="64"/>
        <v>95.8788675013768</v>
      </c>
    </row>
    <row r="572" spans="1:7" ht="27.75" customHeight="1">
      <c r="A572" s="143"/>
      <c r="B572" s="143"/>
      <c r="C572" s="144" t="s">
        <v>226</v>
      </c>
      <c r="D572" s="145">
        <f t="shared" si="66"/>
        <v>296800</v>
      </c>
      <c r="E572" s="145">
        <f t="shared" si="66"/>
        <v>301422</v>
      </c>
      <c r="F572" s="145">
        <f t="shared" si="66"/>
        <v>289000</v>
      </c>
      <c r="G572" s="155">
        <f t="shared" si="64"/>
        <v>95.8788675013768</v>
      </c>
    </row>
    <row r="573" spans="1:7" ht="34.5" customHeight="1">
      <c r="A573" s="143"/>
      <c r="B573" s="143"/>
      <c r="C573" s="148" t="s">
        <v>227</v>
      </c>
      <c r="D573" s="145">
        <v>296800</v>
      </c>
      <c r="E573" s="145">
        <v>301422</v>
      </c>
      <c r="F573" s="145">
        <v>289000</v>
      </c>
      <c r="G573" s="155">
        <f t="shared" si="64"/>
        <v>95.8788675013768</v>
      </c>
    </row>
    <row r="574" spans="1:7" ht="36.75" customHeight="1">
      <c r="A574" s="143"/>
      <c r="B574" s="143">
        <v>92114</v>
      </c>
      <c r="C574" s="148" t="s">
        <v>394</v>
      </c>
      <c r="D574" s="145">
        <f>SUM(D575,D577)</f>
        <v>1451890</v>
      </c>
      <c r="E574" s="145">
        <f>SUM(E575,E577)</f>
        <v>1593890</v>
      </c>
      <c r="F574" s="145">
        <f>SUM(F575,F577)</f>
        <v>1526932</v>
      </c>
      <c r="G574" s="155">
        <f t="shared" si="64"/>
        <v>95.79908274724103</v>
      </c>
    </row>
    <row r="575" spans="1:7" ht="31.5" customHeight="1">
      <c r="A575" s="143"/>
      <c r="B575" s="143"/>
      <c r="C575" s="144" t="s">
        <v>226</v>
      </c>
      <c r="D575" s="145">
        <f>SUM(D576)</f>
        <v>1451890</v>
      </c>
      <c r="E575" s="145">
        <f>SUM(E576)</f>
        <v>1583890</v>
      </c>
      <c r="F575" s="145">
        <f>SUM(F576)</f>
        <v>1526932</v>
      </c>
      <c r="G575" s="155">
        <f t="shared" si="64"/>
        <v>96.40391693867629</v>
      </c>
    </row>
    <row r="576" spans="1:7" ht="36.75" customHeight="1">
      <c r="A576" s="143"/>
      <c r="B576" s="143"/>
      <c r="C576" s="148" t="s">
        <v>227</v>
      </c>
      <c r="D576" s="145">
        <v>1451890</v>
      </c>
      <c r="E576" s="145">
        <v>1583890</v>
      </c>
      <c r="F576" s="145">
        <v>1526932</v>
      </c>
      <c r="G576" s="155">
        <f t="shared" si="64"/>
        <v>96.40391693867629</v>
      </c>
    </row>
    <row r="577" spans="1:7" ht="34.5" customHeight="1">
      <c r="A577" s="143"/>
      <c r="B577" s="143"/>
      <c r="C577" s="144" t="s">
        <v>230</v>
      </c>
      <c r="D577" s="145">
        <f aca="true" t="shared" si="67" ref="D577:F578">SUM(D578)</f>
        <v>0</v>
      </c>
      <c r="E577" s="145">
        <f t="shared" si="67"/>
        <v>10000</v>
      </c>
      <c r="F577" s="145">
        <f t="shared" si="67"/>
        <v>0</v>
      </c>
      <c r="G577" s="155">
        <f t="shared" si="64"/>
        <v>0</v>
      </c>
    </row>
    <row r="578" spans="1:9" s="204" customFormat="1" ht="27" customHeight="1">
      <c r="A578" s="143"/>
      <c r="B578" s="143"/>
      <c r="C578" s="148" t="s">
        <v>204</v>
      </c>
      <c r="D578" s="145">
        <f t="shared" si="67"/>
        <v>0</v>
      </c>
      <c r="E578" s="145">
        <f t="shared" si="67"/>
        <v>10000</v>
      </c>
      <c r="F578" s="145">
        <f t="shared" si="67"/>
        <v>0</v>
      </c>
      <c r="G578" s="155">
        <f t="shared" si="64"/>
        <v>0</v>
      </c>
      <c r="I578" s="205"/>
    </row>
    <row r="579" spans="1:9" s="204" customFormat="1" ht="31.5" customHeight="1">
      <c r="A579" s="161"/>
      <c r="B579" s="162" t="s">
        <v>56</v>
      </c>
      <c r="C579" s="172" t="s">
        <v>395</v>
      </c>
      <c r="D579" s="165">
        <v>0</v>
      </c>
      <c r="E579" s="165">
        <v>10000</v>
      </c>
      <c r="F579" s="165">
        <v>0</v>
      </c>
      <c r="G579" s="155">
        <f t="shared" si="64"/>
        <v>0</v>
      </c>
      <c r="I579" s="205"/>
    </row>
    <row r="580" spans="1:9" s="204" customFormat="1" ht="36" customHeight="1">
      <c r="A580" s="143"/>
      <c r="B580" s="143">
        <v>92116</v>
      </c>
      <c r="C580" s="148" t="s">
        <v>396</v>
      </c>
      <c r="D580" s="145">
        <f>SUM(D581,D583)</f>
        <v>1993114</v>
      </c>
      <c r="E580" s="145">
        <f>SUM(E581,E583)</f>
        <v>1993114</v>
      </c>
      <c r="F580" s="145">
        <f>SUM(F581,F583)</f>
        <v>2131105</v>
      </c>
      <c r="G580" s="154">
        <f t="shared" si="64"/>
        <v>106.92338722220605</v>
      </c>
      <c r="I580" s="205"/>
    </row>
    <row r="581" spans="1:9" s="204" customFormat="1" ht="23.25" customHeight="1">
      <c r="A581" s="143"/>
      <c r="B581" s="143"/>
      <c r="C581" s="144" t="s">
        <v>226</v>
      </c>
      <c r="D581" s="145">
        <f>SUM(D582)</f>
        <v>1993114</v>
      </c>
      <c r="E581" s="145">
        <f>SUM(E582)</f>
        <v>1993114</v>
      </c>
      <c r="F581" s="145">
        <f>SUM(F582)</f>
        <v>2100105</v>
      </c>
      <c r="G581" s="155">
        <f t="shared" si="64"/>
        <v>105.36803213463956</v>
      </c>
      <c r="I581" s="205"/>
    </row>
    <row r="582" spans="1:7" ht="33.75" customHeight="1">
      <c r="A582" s="143"/>
      <c r="B582" s="143"/>
      <c r="C582" s="148" t="s">
        <v>227</v>
      </c>
      <c r="D582" s="145">
        <v>1993114</v>
      </c>
      <c r="E582" s="145">
        <v>1993114</v>
      </c>
      <c r="F582" s="145">
        <v>2100105</v>
      </c>
      <c r="G582" s="156">
        <f t="shared" si="64"/>
        <v>105.36803213463956</v>
      </c>
    </row>
    <row r="583" spans="1:7" ht="33.75" customHeight="1">
      <c r="A583" s="143"/>
      <c r="B583" s="143"/>
      <c r="C583" s="144" t="s">
        <v>230</v>
      </c>
      <c r="D583" s="145">
        <f>SUM(D584)</f>
        <v>0</v>
      </c>
      <c r="E583" s="145">
        <f>SUM(E584)</f>
        <v>0</v>
      </c>
      <c r="F583" s="145">
        <f>SUM(F584)</f>
        <v>31000</v>
      </c>
      <c r="G583" s="187" t="s">
        <v>56</v>
      </c>
    </row>
    <row r="584" spans="1:7" ht="33.75" customHeight="1">
      <c r="A584" s="143"/>
      <c r="B584" s="143"/>
      <c r="C584" s="148" t="s">
        <v>204</v>
      </c>
      <c r="D584" s="145">
        <f>SUM(D585:D586)</f>
        <v>0</v>
      </c>
      <c r="E584" s="145">
        <f>SUM(E585:E586)</f>
        <v>0</v>
      </c>
      <c r="F584" s="145">
        <f>SUM(F585:F586)</f>
        <v>31000</v>
      </c>
      <c r="G584" s="187" t="s">
        <v>56</v>
      </c>
    </row>
    <row r="585" spans="1:9" s="167" customFormat="1" ht="33.75" customHeight="1">
      <c r="A585" s="161"/>
      <c r="B585" s="162" t="s">
        <v>56</v>
      </c>
      <c r="C585" s="163" t="s">
        <v>397</v>
      </c>
      <c r="D585" s="165">
        <v>0</v>
      </c>
      <c r="E585" s="165">
        <v>0</v>
      </c>
      <c r="F585" s="165">
        <v>12000</v>
      </c>
      <c r="G585" s="206" t="s">
        <v>56</v>
      </c>
      <c r="I585" s="168"/>
    </row>
    <row r="586" spans="1:9" s="167" customFormat="1" ht="33.75" customHeight="1">
      <c r="A586" s="161"/>
      <c r="B586" s="162" t="s">
        <v>56</v>
      </c>
      <c r="C586" s="163" t="s">
        <v>398</v>
      </c>
      <c r="D586" s="165">
        <v>0</v>
      </c>
      <c r="E586" s="165">
        <v>0</v>
      </c>
      <c r="F586" s="165">
        <v>19000</v>
      </c>
      <c r="G586" s="206" t="s">
        <v>56</v>
      </c>
      <c r="I586" s="168"/>
    </row>
    <row r="587" spans="1:7" ht="24.75" customHeight="1">
      <c r="A587" s="143"/>
      <c r="B587" s="143">
        <v>92118</v>
      </c>
      <c r="C587" s="148" t="s">
        <v>399</v>
      </c>
      <c r="D587" s="145">
        <f>SUM(D588,D590)</f>
        <v>611000</v>
      </c>
      <c r="E587" s="145">
        <f>SUM(E588,E590)</f>
        <v>611000</v>
      </c>
      <c r="F587" s="145">
        <f>SUM(F588,F590)</f>
        <v>598285</v>
      </c>
      <c r="G587" s="155">
        <f aca="true" t="shared" si="68" ref="G587:G608">F587/E587*100</f>
        <v>97.91898527004909</v>
      </c>
    </row>
    <row r="588" spans="1:7" ht="27" customHeight="1">
      <c r="A588" s="143"/>
      <c r="B588" s="143"/>
      <c r="C588" s="144" t="s">
        <v>226</v>
      </c>
      <c r="D588" s="145">
        <f>SUM(D589)</f>
        <v>596000</v>
      </c>
      <c r="E588" s="145">
        <f>SUM(E589)</f>
        <v>596000</v>
      </c>
      <c r="F588" s="145">
        <f>SUM(F589)</f>
        <v>583285</v>
      </c>
      <c r="G588" s="155">
        <f t="shared" si="68"/>
        <v>97.86661073825503</v>
      </c>
    </row>
    <row r="589" spans="1:7" ht="27" customHeight="1">
      <c r="A589" s="143"/>
      <c r="B589" s="143"/>
      <c r="C589" s="148" t="s">
        <v>227</v>
      </c>
      <c r="D589" s="145">
        <v>596000</v>
      </c>
      <c r="E589" s="145">
        <v>596000</v>
      </c>
      <c r="F589" s="145">
        <v>583285</v>
      </c>
      <c r="G589" s="156">
        <f t="shared" si="68"/>
        <v>97.86661073825503</v>
      </c>
    </row>
    <row r="590" spans="1:7" ht="28.5" customHeight="1">
      <c r="A590" s="143"/>
      <c r="B590" s="143"/>
      <c r="C590" s="144" t="s">
        <v>230</v>
      </c>
      <c r="D590" s="145">
        <f aca="true" t="shared" si="69" ref="D590:F591">SUM(D591)</f>
        <v>15000</v>
      </c>
      <c r="E590" s="145">
        <f t="shared" si="69"/>
        <v>15000</v>
      </c>
      <c r="F590" s="145">
        <f t="shared" si="69"/>
        <v>15000</v>
      </c>
      <c r="G590" s="155">
        <f t="shared" si="68"/>
        <v>100</v>
      </c>
    </row>
    <row r="591" spans="1:7" ht="27.75" customHeight="1">
      <c r="A591" s="143"/>
      <c r="B591" s="143"/>
      <c r="C591" s="148" t="s">
        <v>204</v>
      </c>
      <c r="D591" s="145">
        <f t="shared" si="69"/>
        <v>15000</v>
      </c>
      <c r="E591" s="145">
        <f t="shared" si="69"/>
        <v>15000</v>
      </c>
      <c r="F591" s="145">
        <f t="shared" si="69"/>
        <v>15000</v>
      </c>
      <c r="G591" s="156">
        <f t="shared" si="68"/>
        <v>100</v>
      </c>
    </row>
    <row r="592" spans="1:9" s="167" customFormat="1" ht="28.5" customHeight="1">
      <c r="A592" s="161"/>
      <c r="B592" s="162" t="s">
        <v>56</v>
      </c>
      <c r="C592" s="195" t="s">
        <v>400</v>
      </c>
      <c r="D592" s="165">
        <v>15000</v>
      </c>
      <c r="E592" s="165">
        <v>15000</v>
      </c>
      <c r="F592" s="165">
        <v>15000</v>
      </c>
      <c r="G592" s="156">
        <f t="shared" si="68"/>
        <v>100</v>
      </c>
      <c r="I592" s="168"/>
    </row>
    <row r="593" spans="1:7" ht="21" customHeight="1">
      <c r="A593" s="143"/>
      <c r="B593" s="143">
        <v>92120</v>
      </c>
      <c r="C593" s="148" t="s">
        <v>401</v>
      </c>
      <c r="D593" s="145">
        <f>SUM(D594)</f>
        <v>222180</v>
      </c>
      <c r="E593" s="145">
        <f>SUM(E594)</f>
        <v>222180</v>
      </c>
      <c r="F593" s="145">
        <f>SUM(F594)</f>
        <v>213500</v>
      </c>
      <c r="G593" s="155">
        <f t="shared" si="68"/>
        <v>96.09325771896661</v>
      </c>
    </row>
    <row r="594" spans="1:7" ht="21" customHeight="1">
      <c r="A594" s="143"/>
      <c r="B594" s="143"/>
      <c r="C594" s="144" t="s">
        <v>226</v>
      </c>
      <c r="D594" s="145">
        <f>SUM(D595:D597)</f>
        <v>222180</v>
      </c>
      <c r="E594" s="145">
        <f>SUM(E595:E597)</f>
        <v>222180</v>
      </c>
      <c r="F594" s="145">
        <f>SUM(F595:F597)</f>
        <v>213500</v>
      </c>
      <c r="G594" s="155">
        <f t="shared" si="68"/>
        <v>96.09325771896661</v>
      </c>
    </row>
    <row r="595" spans="1:7" ht="21" customHeight="1">
      <c r="A595" s="143"/>
      <c r="B595" s="143"/>
      <c r="C595" s="148" t="s">
        <v>208</v>
      </c>
      <c r="D595" s="145">
        <v>0</v>
      </c>
      <c r="E595" s="145">
        <v>9000</v>
      </c>
      <c r="F595" s="145">
        <v>0</v>
      </c>
      <c r="G595" s="155">
        <f t="shared" si="68"/>
        <v>0</v>
      </c>
    </row>
    <row r="596" spans="1:9" s="167" customFormat="1" ht="21" customHeight="1">
      <c r="A596" s="143"/>
      <c r="B596" s="143"/>
      <c r="C596" s="148" t="s">
        <v>209</v>
      </c>
      <c r="D596" s="145">
        <v>72180</v>
      </c>
      <c r="E596" s="145">
        <v>63180</v>
      </c>
      <c r="F596" s="145">
        <v>32000</v>
      </c>
      <c r="G596" s="155">
        <f t="shared" si="68"/>
        <v>50.64893953782843</v>
      </c>
      <c r="I596" s="168"/>
    </row>
    <row r="597" spans="1:9" s="167" customFormat="1" ht="21" customHeight="1">
      <c r="A597" s="143"/>
      <c r="B597" s="143"/>
      <c r="C597" s="148" t="s">
        <v>227</v>
      </c>
      <c r="D597" s="145">
        <v>150000</v>
      </c>
      <c r="E597" s="145">
        <v>150000</v>
      </c>
      <c r="F597" s="145">
        <v>181500</v>
      </c>
      <c r="G597" s="155">
        <f t="shared" si="68"/>
        <v>121</v>
      </c>
      <c r="I597" s="168"/>
    </row>
    <row r="598" spans="1:9" s="167" customFormat="1" ht="21" customHeight="1">
      <c r="A598" s="143"/>
      <c r="B598" s="143">
        <v>92195</v>
      </c>
      <c r="C598" s="148" t="s">
        <v>17</v>
      </c>
      <c r="D598" s="145">
        <f>SUM(D599)</f>
        <v>110200</v>
      </c>
      <c r="E598" s="145">
        <f>SUM(E599)</f>
        <v>98200</v>
      </c>
      <c r="F598" s="145">
        <f>SUM(F599)</f>
        <v>166100</v>
      </c>
      <c r="G598" s="156">
        <f t="shared" si="68"/>
        <v>169.1446028513238</v>
      </c>
      <c r="I598" s="168"/>
    </row>
    <row r="599" spans="1:7" ht="21" customHeight="1">
      <c r="A599" s="143"/>
      <c r="B599" s="143"/>
      <c r="C599" s="144" t="s">
        <v>226</v>
      </c>
      <c r="D599" s="145">
        <f>SUM(D600:D602)</f>
        <v>110200</v>
      </c>
      <c r="E599" s="145">
        <f>SUM(E600:E602)</f>
        <v>98200</v>
      </c>
      <c r="F599" s="145">
        <f>SUM(F600:F602)</f>
        <v>166100</v>
      </c>
      <c r="G599" s="155">
        <f t="shared" si="68"/>
        <v>169.1446028513238</v>
      </c>
    </row>
    <row r="600" spans="1:7" ht="21" customHeight="1">
      <c r="A600" s="143"/>
      <c r="B600" s="143"/>
      <c r="C600" s="148" t="s">
        <v>208</v>
      </c>
      <c r="D600" s="145">
        <v>10400</v>
      </c>
      <c r="E600" s="145">
        <v>13598</v>
      </c>
      <c r="F600" s="145">
        <v>4500</v>
      </c>
      <c r="G600" s="155">
        <f t="shared" si="68"/>
        <v>33.09310192675393</v>
      </c>
    </row>
    <row r="601" spans="1:7" ht="21" customHeight="1">
      <c r="A601" s="143"/>
      <c r="B601" s="143"/>
      <c r="C601" s="148" t="s">
        <v>209</v>
      </c>
      <c r="D601" s="145">
        <v>77900</v>
      </c>
      <c r="E601" s="145">
        <v>62702</v>
      </c>
      <c r="F601" s="145">
        <v>140500</v>
      </c>
      <c r="G601" s="156">
        <f t="shared" si="68"/>
        <v>224.07578705623425</v>
      </c>
    </row>
    <row r="602" spans="1:9" s="185" customFormat="1" ht="21" customHeight="1">
      <c r="A602" s="143"/>
      <c r="B602" s="143"/>
      <c r="C602" s="148" t="s">
        <v>211</v>
      </c>
      <c r="D602" s="145">
        <v>21900</v>
      </c>
      <c r="E602" s="145">
        <v>21900</v>
      </c>
      <c r="F602" s="145">
        <v>21100</v>
      </c>
      <c r="G602" s="155">
        <f t="shared" si="68"/>
        <v>96.34703196347031</v>
      </c>
      <c r="I602" s="186"/>
    </row>
    <row r="603" spans="1:7" ht="21" customHeight="1">
      <c r="A603" s="138">
        <v>926</v>
      </c>
      <c r="B603" s="138"/>
      <c r="C603" s="139" t="s">
        <v>402</v>
      </c>
      <c r="D603" s="140">
        <f>SUM(D604,D609)</f>
        <v>4767146</v>
      </c>
      <c r="E603" s="140">
        <f>SUM(E604,E609)</f>
        <v>4861855</v>
      </c>
      <c r="F603" s="140">
        <f>SUM(F604,F609)</f>
        <v>4894511</v>
      </c>
      <c r="G603" s="357">
        <f t="shared" si="68"/>
        <v>100.67167778553659</v>
      </c>
    </row>
    <row r="604" spans="1:7" ht="21" customHeight="1">
      <c r="A604" s="143"/>
      <c r="B604" s="143"/>
      <c r="C604" s="144" t="s">
        <v>226</v>
      </c>
      <c r="D604" s="145">
        <f>SUM(D605:D608)</f>
        <v>4478146</v>
      </c>
      <c r="E604" s="145">
        <f>SUM(E605:E608)</f>
        <v>4572855</v>
      </c>
      <c r="F604" s="145">
        <f>SUM(F605:F608)</f>
        <v>4694511</v>
      </c>
      <c r="G604" s="155">
        <f t="shared" si="68"/>
        <v>102.66039487366207</v>
      </c>
    </row>
    <row r="605" spans="1:7" ht="21" customHeight="1">
      <c r="A605" s="143"/>
      <c r="B605" s="143"/>
      <c r="C605" s="148" t="s">
        <v>208</v>
      </c>
      <c r="D605" s="145">
        <f>SUM(D614)</f>
        <v>2476598</v>
      </c>
      <c r="E605" s="145">
        <f>SUM(E614)</f>
        <v>2531598</v>
      </c>
      <c r="F605" s="145">
        <f>SUM(F614)</f>
        <v>2642901</v>
      </c>
      <c r="G605" s="155">
        <f t="shared" si="68"/>
        <v>104.3965511111954</v>
      </c>
    </row>
    <row r="606" spans="1:7" ht="21" customHeight="1">
      <c r="A606" s="143"/>
      <c r="B606" s="143"/>
      <c r="C606" s="148" t="s">
        <v>209</v>
      </c>
      <c r="D606" s="145">
        <f>SUM(D615,D638)</f>
        <v>1686388</v>
      </c>
      <c r="E606" s="145">
        <f>SUM(E615,E638)</f>
        <v>1704033</v>
      </c>
      <c r="F606" s="145">
        <f>SUM(F615,F638)</f>
        <v>1731610</v>
      </c>
      <c r="G606" s="155">
        <f t="shared" si="68"/>
        <v>101.61833720356354</v>
      </c>
    </row>
    <row r="607" spans="1:9" s="158" customFormat="1" ht="21" customHeight="1">
      <c r="A607" s="143"/>
      <c r="B607" s="143"/>
      <c r="C607" s="148" t="s">
        <v>227</v>
      </c>
      <c r="D607" s="145">
        <f>SUM(D635)</f>
        <v>273600</v>
      </c>
      <c r="E607" s="145">
        <f>SUM(E635)</f>
        <v>273600</v>
      </c>
      <c r="F607" s="145">
        <f>SUM(F635)</f>
        <v>273600</v>
      </c>
      <c r="G607" s="155">
        <f t="shared" si="68"/>
        <v>100</v>
      </c>
      <c r="I607" s="159"/>
    </row>
    <row r="608" spans="1:9" s="158" customFormat="1" ht="21" customHeight="1">
      <c r="A608" s="143"/>
      <c r="B608" s="143"/>
      <c r="C608" s="148" t="s">
        <v>211</v>
      </c>
      <c r="D608" s="145">
        <f>SUM(D616,D639)</f>
        <v>41560</v>
      </c>
      <c r="E608" s="145">
        <f>SUM(E616,E639)</f>
        <v>63624</v>
      </c>
      <c r="F608" s="145">
        <f>SUM(F616,F639)</f>
        <v>46400</v>
      </c>
      <c r="G608" s="155">
        <f t="shared" si="68"/>
        <v>72.92845467119326</v>
      </c>
      <c r="I608" s="159"/>
    </row>
    <row r="609" spans="1:9" s="158" customFormat="1" ht="21" customHeight="1">
      <c r="A609" s="143"/>
      <c r="B609" s="143"/>
      <c r="C609" s="144" t="s">
        <v>230</v>
      </c>
      <c r="D609" s="145">
        <f>SUM(D610:D611)</f>
        <v>289000</v>
      </c>
      <c r="E609" s="145">
        <f>SUM(E610:E611)</f>
        <v>289000</v>
      </c>
      <c r="F609" s="145">
        <f>SUM(F610:F611)</f>
        <v>200000</v>
      </c>
      <c r="G609" s="155">
        <f aca="true" t="shared" si="70" ref="G609:G623">F609/E609*100</f>
        <v>69.20415224913495</v>
      </c>
      <c r="I609" s="159"/>
    </row>
    <row r="610" spans="1:9" s="158" customFormat="1" ht="21" customHeight="1">
      <c r="A610" s="143"/>
      <c r="B610" s="143"/>
      <c r="C610" s="148" t="s">
        <v>231</v>
      </c>
      <c r="D610" s="145">
        <f>SUM(D618)</f>
        <v>222000</v>
      </c>
      <c r="E610" s="145">
        <f>SUM(E618)</f>
        <v>232000</v>
      </c>
      <c r="F610" s="145">
        <f>SUM(F618)</f>
        <v>125000</v>
      </c>
      <c r="G610" s="156">
        <f t="shared" si="70"/>
        <v>53.879310344827594</v>
      </c>
      <c r="I610" s="159"/>
    </row>
    <row r="611" spans="1:7" ht="23.25" customHeight="1">
      <c r="A611" s="143"/>
      <c r="B611" s="143"/>
      <c r="C611" s="148" t="s">
        <v>203</v>
      </c>
      <c r="D611" s="145">
        <f>SUM(D626)</f>
        <v>67000</v>
      </c>
      <c r="E611" s="145">
        <f>SUM(E626)</f>
        <v>57000</v>
      </c>
      <c r="F611" s="145">
        <f>SUM(F626)</f>
        <v>75000</v>
      </c>
      <c r="G611" s="155">
        <f t="shared" si="70"/>
        <v>131.57894736842107</v>
      </c>
    </row>
    <row r="612" spans="1:7" ht="24.75" customHeight="1">
      <c r="A612" s="143"/>
      <c r="B612" s="143">
        <v>92604</v>
      </c>
      <c r="C612" s="148" t="s">
        <v>137</v>
      </c>
      <c r="D612" s="145">
        <f>SUM(D613,D617)</f>
        <v>4434146</v>
      </c>
      <c r="E612" s="145">
        <f>SUM(E613,E617)</f>
        <v>4529855</v>
      </c>
      <c r="F612" s="145">
        <f>SUM(F613,F617)</f>
        <v>4550011</v>
      </c>
      <c r="G612" s="155">
        <f t="shared" si="70"/>
        <v>100.44495905498079</v>
      </c>
    </row>
    <row r="613" spans="1:7" ht="27.75" customHeight="1">
      <c r="A613" s="143"/>
      <c r="B613" s="143"/>
      <c r="C613" s="144" t="s">
        <v>226</v>
      </c>
      <c r="D613" s="145">
        <f>SUM(D614:D616)</f>
        <v>4145146</v>
      </c>
      <c r="E613" s="145">
        <f>SUM(E614:E616)</f>
        <v>4240855</v>
      </c>
      <c r="F613" s="145">
        <f>SUM(F614:F616)</f>
        <v>4350011</v>
      </c>
      <c r="G613" s="155">
        <f t="shared" si="70"/>
        <v>102.57391492989032</v>
      </c>
    </row>
    <row r="614" spans="1:7" ht="27.75" customHeight="1">
      <c r="A614" s="143"/>
      <c r="B614" s="143"/>
      <c r="C614" s="148" t="s">
        <v>208</v>
      </c>
      <c r="D614" s="145">
        <v>2476598</v>
      </c>
      <c r="E614" s="145">
        <v>2531598</v>
      </c>
      <c r="F614" s="145">
        <v>2642901</v>
      </c>
      <c r="G614" s="155">
        <f t="shared" si="70"/>
        <v>104.3965511111954</v>
      </c>
    </row>
    <row r="615" spans="1:7" ht="27.75" customHeight="1">
      <c r="A615" s="143"/>
      <c r="B615" s="143"/>
      <c r="C615" s="148" t="s">
        <v>209</v>
      </c>
      <c r="D615" s="145">
        <v>1648188</v>
      </c>
      <c r="E615" s="145">
        <v>1666833</v>
      </c>
      <c r="F615" s="145">
        <v>1681110</v>
      </c>
      <c r="G615" s="156">
        <f t="shared" si="70"/>
        <v>100.85653451785512</v>
      </c>
    </row>
    <row r="616" spans="1:7" ht="33.75" customHeight="1">
      <c r="A616" s="143"/>
      <c r="B616" s="143"/>
      <c r="C616" s="148" t="s">
        <v>211</v>
      </c>
      <c r="D616" s="145">
        <v>20360</v>
      </c>
      <c r="E616" s="145">
        <v>42424</v>
      </c>
      <c r="F616" s="145">
        <v>26000</v>
      </c>
      <c r="G616" s="155">
        <f t="shared" si="70"/>
        <v>61.2860644917971</v>
      </c>
    </row>
    <row r="617" spans="1:7" ht="21.75" customHeight="1">
      <c r="A617" s="143"/>
      <c r="B617" s="143"/>
      <c r="C617" s="144" t="s">
        <v>230</v>
      </c>
      <c r="D617" s="145">
        <f>SUM(D618,D626)</f>
        <v>289000</v>
      </c>
      <c r="E617" s="145">
        <f>SUM(E618,E626)</f>
        <v>289000</v>
      </c>
      <c r="F617" s="145">
        <f>SUM(F618,F626)</f>
        <v>200000</v>
      </c>
      <c r="G617" s="155">
        <f t="shared" si="70"/>
        <v>69.20415224913495</v>
      </c>
    </row>
    <row r="618" spans="1:7" ht="21.75" customHeight="1">
      <c r="A618" s="143"/>
      <c r="B618" s="143"/>
      <c r="C618" s="148" t="s">
        <v>231</v>
      </c>
      <c r="D618" s="145">
        <f>SUM(D619:D625)</f>
        <v>222000</v>
      </c>
      <c r="E618" s="145">
        <f>SUM(E619:E625)</f>
        <v>232000</v>
      </c>
      <c r="F618" s="145">
        <f>SUM(F619:F625)</f>
        <v>125000</v>
      </c>
      <c r="G618" s="155">
        <f t="shared" si="70"/>
        <v>53.879310344827594</v>
      </c>
    </row>
    <row r="619" spans="1:9" s="167" customFormat="1" ht="45" customHeight="1">
      <c r="A619" s="161"/>
      <c r="B619" s="162" t="s">
        <v>56</v>
      </c>
      <c r="C619" s="172" t="s">
        <v>403</v>
      </c>
      <c r="D619" s="165">
        <v>89000</v>
      </c>
      <c r="E619" s="165">
        <v>89000</v>
      </c>
      <c r="F619" s="165">
        <v>0</v>
      </c>
      <c r="G619" s="155">
        <f t="shared" si="70"/>
        <v>0</v>
      </c>
      <c r="I619" s="168"/>
    </row>
    <row r="620" spans="1:9" s="167" customFormat="1" ht="51.75" customHeight="1">
      <c r="A620" s="161"/>
      <c r="B620" s="162" t="s">
        <v>56</v>
      </c>
      <c r="C620" s="172" t="s">
        <v>404</v>
      </c>
      <c r="D620" s="165">
        <v>40000</v>
      </c>
      <c r="E620" s="165">
        <v>40000</v>
      </c>
      <c r="F620" s="165">
        <v>0</v>
      </c>
      <c r="G620" s="155">
        <f t="shared" si="70"/>
        <v>0</v>
      </c>
      <c r="I620" s="168"/>
    </row>
    <row r="621" spans="1:9" s="167" customFormat="1" ht="51.75" customHeight="1">
      <c r="A621" s="161"/>
      <c r="B621" s="162" t="s">
        <v>56</v>
      </c>
      <c r="C621" s="172" t="s">
        <v>405</v>
      </c>
      <c r="D621" s="165">
        <v>83000</v>
      </c>
      <c r="E621" s="165">
        <v>83000</v>
      </c>
      <c r="F621" s="165">
        <v>0</v>
      </c>
      <c r="G621" s="155">
        <f t="shared" si="70"/>
        <v>0</v>
      </c>
      <c r="I621" s="168"/>
    </row>
    <row r="622" spans="1:9" s="167" customFormat="1" ht="38.25" customHeight="1">
      <c r="A622" s="161"/>
      <c r="B622" s="162" t="s">
        <v>56</v>
      </c>
      <c r="C622" s="172" t="s">
        <v>406</v>
      </c>
      <c r="D622" s="165">
        <v>10000</v>
      </c>
      <c r="E622" s="165">
        <v>10000</v>
      </c>
      <c r="F622" s="165">
        <v>0</v>
      </c>
      <c r="G622" s="155">
        <f t="shared" si="70"/>
        <v>0</v>
      </c>
      <c r="I622" s="168"/>
    </row>
    <row r="623" spans="1:9" s="167" customFormat="1" ht="26.25" customHeight="1">
      <c r="A623" s="161"/>
      <c r="B623" s="162" t="s">
        <v>56</v>
      </c>
      <c r="C623" s="172" t="s">
        <v>407</v>
      </c>
      <c r="D623" s="165">
        <v>0</v>
      </c>
      <c r="E623" s="165">
        <v>10000</v>
      </c>
      <c r="F623" s="165">
        <v>0</v>
      </c>
      <c r="G623" s="155">
        <f t="shared" si="70"/>
        <v>0</v>
      </c>
      <c r="I623" s="168"/>
    </row>
    <row r="624" spans="1:9" s="167" customFormat="1" ht="42" customHeight="1">
      <c r="A624" s="161"/>
      <c r="B624" s="162"/>
      <c r="C624" s="172" t="s">
        <v>408</v>
      </c>
      <c r="D624" s="165">
        <v>0</v>
      </c>
      <c r="E624" s="165">
        <v>0</v>
      </c>
      <c r="F624" s="165">
        <v>25000</v>
      </c>
      <c r="G624" s="160" t="s">
        <v>56</v>
      </c>
      <c r="I624" s="168"/>
    </row>
    <row r="625" spans="1:9" s="167" customFormat="1" ht="42" customHeight="1">
      <c r="A625" s="161"/>
      <c r="B625" s="162"/>
      <c r="C625" s="172" t="s">
        <v>409</v>
      </c>
      <c r="D625" s="165">
        <v>0</v>
      </c>
      <c r="E625" s="165">
        <v>0</v>
      </c>
      <c r="F625" s="165">
        <v>100000</v>
      </c>
      <c r="G625" s="160" t="s">
        <v>56</v>
      </c>
      <c r="I625" s="168"/>
    </row>
    <row r="626" spans="1:7" ht="21.75" customHeight="1">
      <c r="A626" s="143"/>
      <c r="B626" s="143"/>
      <c r="C626" s="148" t="s">
        <v>203</v>
      </c>
      <c r="D626" s="145">
        <f>SUM(D627:D632)</f>
        <v>67000</v>
      </c>
      <c r="E626" s="145">
        <f>SUM(E627:E632)</f>
        <v>57000</v>
      </c>
      <c r="F626" s="145">
        <f>SUM(F627:F632)</f>
        <v>75000</v>
      </c>
      <c r="G626" s="155">
        <f>F626/E626*100</f>
        <v>131.57894736842107</v>
      </c>
    </row>
    <row r="627" spans="1:9" s="167" customFormat="1" ht="21.75" customHeight="1">
      <c r="A627" s="161"/>
      <c r="B627" s="162" t="s">
        <v>56</v>
      </c>
      <c r="C627" s="172" t="s">
        <v>410</v>
      </c>
      <c r="D627" s="165">
        <v>12000</v>
      </c>
      <c r="E627" s="165">
        <v>12000</v>
      </c>
      <c r="F627" s="165">
        <v>0</v>
      </c>
      <c r="G627" s="155">
        <f>F627/E627*100</f>
        <v>0</v>
      </c>
      <c r="I627" s="168"/>
    </row>
    <row r="628" spans="1:9" s="167" customFormat="1" ht="21.75" customHeight="1">
      <c r="A628" s="161"/>
      <c r="B628" s="162" t="s">
        <v>56</v>
      </c>
      <c r="C628" s="172" t="s">
        <v>411</v>
      </c>
      <c r="D628" s="165">
        <v>30000</v>
      </c>
      <c r="E628" s="165">
        <v>30000</v>
      </c>
      <c r="F628" s="165">
        <v>0</v>
      </c>
      <c r="G628" s="155">
        <f>F628/E628*100</f>
        <v>0</v>
      </c>
      <c r="I628" s="168"/>
    </row>
    <row r="629" spans="1:9" s="167" customFormat="1" ht="21.75" customHeight="1">
      <c r="A629" s="161"/>
      <c r="B629" s="162" t="s">
        <v>56</v>
      </c>
      <c r="C629" s="172" t="s">
        <v>412</v>
      </c>
      <c r="D629" s="165">
        <v>15000</v>
      </c>
      <c r="E629" s="165">
        <v>15000</v>
      </c>
      <c r="F629" s="165">
        <v>0</v>
      </c>
      <c r="G629" s="155">
        <f>F629/E629*100</f>
        <v>0</v>
      </c>
      <c r="I629" s="168"/>
    </row>
    <row r="630" spans="1:9" s="167" customFormat="1" ht="21.75" customHeight="1">
      <c r="A630" s="161"/>
      <c r="B630" s="162" t="s">
        <v>56</v>
      </c>
      <c r="C630" s="163" t="s">
        <v>413</v>
      </c>
      <c r="D630" s="165">
        <v>10000</v>
      </c>
      <c r="E630" s="165">
        <v>0</v>
      </c>
      <c r="F630" s="165">
        <v>0</v>
      </c>
      <c r="G630" s="155">
        <v>0</v>
      </c>
      <c r="I630" s="168"/>
    </row>
    <row r="631" spans="1:9" s="167" customFormat="1" ht="21.75" customHeight="1">
      <c r="A631" s="161"/>
      <c r="B631" s="162" t="s">
        <v>56</v>
      </c>
      <c r="C631" s="163" t="s">
        <v>414</v>
      </c>
      <c r="D631" s="165">
        <v>0</v>
      </c>
      <c r="E631" s="165">
        <v>0</v>
      </c>
      <c r="F631" s="165">
        <v>60000</v>
      </c>
      <c r="G631" s="160" t="s">
        <v>56</v>
      </c>
      <c r="I631" s="168"/>
    </row>
    <row r="632" spans="1:9" s="167" customFormat="1" ht="21.75" customHeight="1">
      <c r="A632" s="161"/>
      <c r="B632" s="162" t="s">
        <v>56</v>
      </c>
      <c r="C632" s="163" t="s">
        <v>415</v>
      </c>
      <c r="D632" s="165">
        <v>0</v>
      </c>
      <c r="E632" s="165">
        <v>0</v>
      </c>
      <c r="F632" s="165">
        <v>15000</v>
      </c>
      <c r="G632" s="160" t="s">
        <v>56</v>
      </c>
      <c r="I632" s="168"/>
    </row>
    <row r="633" spans="1:7" ht="21.75" customHeight="1">
      <c r="A633" s="143"/>
      <c r="B633" s="143">
        <v>92605</v>
      </c>
      <c r="C633" s="148" t="s">
        <v>416</v>
      </c>
      <c r="D633" s="145">
        <f aca="true" t="shared" si="71" ref="D633:F634">SUM(D634)</f>
        <v>273600</v>
      </c>
      <c r="E633" s="145">
        <f t="shared" si="71"/>
        <v>273600</v>
      </c>
      <c r="F633" s="145">
        <f t="shared" si="71"/>
        <v>273600</v>
      </c>
      <c r="G633" s="155">
        <f aca="true" t="shared" si="72" ref="G633:G640">F633/E633*100</f>
        <v>100</v>
      </c>
    </row>
    <row r="634" spans="1:7" ht="25.5" customHeight="1">
      <c r="A634" s="143"/>
      <c r="B634" s="143"/>
      <c r="C634" s="144" t="s">
        <v>226</v>
      </c>
      <c r="D634" s="145">
        <f t="shared" si="71"/>
        <v>273600</v>
      </c>
      <c r="E634" s="145">
        <f t="shared" si="71"/>
        <v>273600</v>
      </c>
      <c r="F634" s="145">
        <f t="shared" si="71"/>
        <v>273600</v>
      </c>
      <c r="G634" s="156">
        <f t="shared" si="72"/>
        <v>100</v>
      </c>
    </row>
    <row r="635" spans="1:7" ht="27.75" customHeight="1">
      <c r="A635" s="143"/>
      <c r="B635" s="143"/>
      <c r="C635" s="148" t="s">
        <v>227</v>
      </c>
      <c r="D635" s="145">
        <v>273600</v>
      </c>
      <c r="E635" s="145">
        <v>273600</v>
      </c>
      <c r="F635" s="145">
        <v>273600</v>
      </c>
      <c r="G635" s="155">
        <f t="shared" si="72"/>
        <v>100</v>
      </c>
    </row>
    <row r="636" spans="1:7" ht="24" customHeight="1">
      <c r="A636" s="143"/>
      <c r="B636" s="143">
        <v>92695</v>
      </c>
      <c r="C636" s="148" t="s">
        <v>17</v>
      </c>
      <c r="D636" s="145">
        <f>SUM(D637)</f>
        <v>59400</v>
      </c>
      <c r="E636" s="145">
        <f>SUM(E637)</f>
        <v>58400</v>
      </c>
      <c r="F636" s="145">
        <f>SUM(F637)</f>
        <v>70900</v>
      </c>
      <c r="G636" s="155">
        <f t="shared" si="72"/>
        <v>121.40410958904108</v>
      </c>
    </row>
    <row r="637" spans="1:7" ht="24" customHeight="1">
      <c r="A637" s="143"/>
      <c r="B637" s="143"/>
      <c r="C637" s="144" t="s">
        <v>226</v>
      </c>
      <c r="D637" s="145">
        <f>SUM(D638:D639)</f>
        <v>59400</v>
      </c>
      <c r="E637" s="145">
        <f>SUM(E638:E639)</f>
        <v>58400</v>
      </c>
      <c r="F637" s="145">
        <f>SUM(F638:F639)</f>
        <v>70900</v>
      </c>
      <c r="G637" s="155">
        <f t="shared" si="72"/>
        <v>121.40410958904108</v>
      </c>
    </row>
    <row r="638" spans="1:7" ht="24" customHeight="1">
      <c r="A638" s="143"/>
      <c r="B638" s="143"/>
      <c r="C638" s="148" t="s">
        <v>209</v>
      </c>
      <c r="D638" s="145">
        <v>38200</v>
      </c>
      <c r="E638" s="145">
        <v>37200</v>
      </c>
      <c r="F638" s="145">
        <v>50500</v>
      </c>
      <c r="G638" s="156">
        <f t="shared" si="72"/>
        <v>135.752688172043</v>
      </c>
    </row>
    <row r="639" spans="1:7" ht="24" customHeight="1">
      <c r="A639" s="143"/>
      <c r="B639" s="143"/>
      <c r="C639" s="148" t="s">
        <v>211</v>
      </c>
      <c r="D639" s="145">
        <v>21200</v>
      </c>
      <c r="E639" s="145">
        <v>21200</v>
      </c>
      <c r="F639" s="145">
        <v>20400</v>
      </c>
      <c r="G639" s="155">
        <f t="shared" si="72"/>
        <v>96.22641509433963</v>
      </c>
    </row>
    <row r="640" spans="1:7" ht="24" customHeight="1">
      <c r="A640" s="207"/>
      <c r="B640" s="207"/>
      <c r="C640" s="208" t="s">
        <v>417</v>
      </c>
      <c r="D640" s="209">
        <f>SUM(D603,D563,D499,D468,D451,D376,D349,D266,D258,D248,D201,D195,D189,D142,D119,D98,D88,D16,D4)</f>
        <v>154310697</v>
      </c>
      <c r="E640" s="209">
        <f>SUM(E603,E563,E499,E468,E451,E376,E349,E266,E258,E248,E201,E195,E189,E142,E119,E98,E88,E16,E4)</f>
        <v>164719988.64999998</v>
      </c>
      <c r="F640" s="209">
        <f>SUM(F603,F563,F499,F468,F451,F376,F349,F266,F258,F248,F201,F195,F189,F142,F119,F98,F88,F16,F4)</f>
        <v>175687449</v>
      </c>
      <c r="G640" s="358">
        <f t="shared" si="72"/>
        <v>106.65824496461317</v>
      </c>
    </row>
    <row r="641" spans="3:9" ht="15.75">
      <c r="C641"/>
      <c r="D641"/>
      <c r="E641"/>
      <c r="F641"/>
      <c r="G641"/>
      <c r="H641"/>
      <c r="I641" s="66"/>
    </row>
    <row r="642" spans="3:9" ht="15.75">
      <c r="C642"/>
      <c r="D642"/>
      <c r="E642"/>
      <c r="F642"/>
      <c r="G642"/>
      <c r="H642"/>
      <c r="I642" s="66"/>
    </row>
    <row r="643" spans="3:9" ht="15.75">
      <c r="C643" s="126"/>
      <c r="D643" s="62"/>
      <c r="E643" s="175"/>
      <c r="F643"/>
      <c r="G643"/>
      <c r="H643"/>
      <c r="I643" s="66"/>
    </row>
    <row r="644" spans="4:9" ht="15.75">
      <c r="D644" s="62"/>
      <c r="E644" s="175"/>
      <c r="F644" s="66"/>
      <c r="G644"/>
      <c r="H644"/>
      <c r="I644" s="66"/>
    </row>
    <row r="645" spans="4:9" ht="15.75">
      <c r="D645" s="62"/>
      <c r="E645" s="210"/>
      <c r="F645" s="66"/>
      <c r="G645" s="211"/>
      <c r="H645"/>
      <c r="I645" s="66"/>
    </row>
    <row r="646" spans="4:9" ht="15.75">
      <c r="D646"/>
      <c r="E646" s="212"/>
      <c r="F646" s="66"/>
      <c r="G646"/>
      <c r="H646"/>
      <c r="I646" s="66"/>
    </row>
    <row r="647" spans="3:9" ht="15.75">
      <c r="C647" s="213"/>
      <c r="D647"/>
      <c r="E647"/>
      <c r="F647" s="66"/>
      <c r="G647"/>
      <c r="H647"/>
      <c r="I647" s="66"/>
    </row>
    <row r="648" spans="3:9" ht="15.75">
      <c r="C648"/>
      <c r="D648"/>
      <c r="E648"/>
      <c r="F648" s="66"/>
      <c r="G648"/>
      <c r="H648"/>
      <c r="I648" s="66"/>
    </row>
    <row r="649" spans="3:9" ht="15.75">
      <c r="C649"/>
      <c r="D649"/>
      <c r="E649"/>
      <c r="F649"/>
      <c r="G649"/>
      <c r="H649"/>
      <c r="I649" s="66"/>
    </row>
    <row r="650" spans="3:9" ht="15.75">
      <c r="C650"/>
      <c r="D650"/>
      <c r="E650"/>
      <c r="F650"/>
      <c r="G650"/>
      <c r="H650"/>
      <c r="I650" s="66"/>
    </row>
    <row r="651" spans="3:9" ht="15.75">
      <c r="C651"/>
      <c r="D651"/>
      <c r="E651"/>
      <c r="F651"/>
      <c r="G651"/>
      <c r="H651"/>
      <c r="I651" s="66"/>
    </row>
    <row r="652" spans="3:9" ht="15.75">
      <c r="C652"/>
      <c r="D652"/>
      <c r="E652"/>
      <c r="F652"/>
      <c r="G652"/>
      <c r="H652"/>
      <c r="I652" s="66"/>
    </row>
    <row r="653" spans="3:9" ht="15.75">
      <c r="C653"/>
      <c r="D653"/>
      <c r="E653"/>
      <c r="F653"/>
      <c r="G653"/>
      <c r="H653"/>
      <c r="I653" s="66"/>
    </row>
    <row r="654" spans="3:9" ht="15.75">
      <c r="C654"/>
      <c r="D654"/>
      <c r="E654"/>
      <c r="F654"/>
      <c r="G654"/>
      <c r="H654"/>
      <c r="I654" s="66"/>
    </row>
    <row r="655" spans="3:9" ht="15.75">
      <c r="C655"/>
      <c r="D655"/>
      <c r="E655"/>
      <c r="F655"/>
      <c r="G655"/>
      <c r="H655"/>
      <c r="I655" s="66"/>
    </row>
    <row r="656" spans="3:9" ht="15.75">
      <c r="C656"/>
      <c r="D656"/>
      <c r="E656"/>
      <c r="F656"/>
      <c r="G656"/>
      <c r="H656"/>
      <c r="I656" s="66"/>
    </row>
    <row r="657" spans="3:9" ht="15.75">
      <c r="C657"/>
      <c r="D657"/>
      <c r="E657"/>
      <c r="F657"/>
      <c r="G657"/>
      <c r="H657"/>
      <c r="I657" s="66"/>
    </row>
    <row r="658" spans="3:9" ht="15.75">
      <c r="C658"/>
      <c r="D658"/>
      <c r="E658"/>
      <c r="F658"/>
      <c r="G658"/>
      <c r="H658"/>
      <c r="I658" s="66"/>
    </row>
    <row r="659" spans="3:9" ht="15.75">
      <c r="C659"/>
      <c r="D659"/>
      <c r="E659"/>
      <c r="F659"/>
      <c r="G659"/>
      <c r="H659"/>
      <c r="I659" s="66"/>
    </row>
    <row r="660" spans="3:9" ht="15.75">
      <c r="C660"/>
      <c r="D660"/>
      <c r="E660"/>
      <c r="F660"/>
      <c r="G660"/>
      <c r="H660"/>
      <c r="I660" s="66"/>
    </row>
    <row r="661" spans="3:9" ht="15.75">
      <c r="C661"/>
      <c r="D661"/>
      <c r="E661"/>
      <c r="F661"/>
      <c r="G661"/>
      <c r="H661"/>
      <c r="I661" s="66"/>
    </row>
    <row r="662" spans="3:9" ht="15.75">
      <c r="C662"/>
      <c r="D662"/>
      <c r="E662"/>
      <c r="F662"/>
      <c r="G662"/>
      <c r="H662"/>
      <c r="I662" s="66"/>
    </row>
    <row r="663" spans="3:9" ht="15.75">
      <c r="C663"/>
      <c r="D663"/>
      <c r="E663"/>
      <c r="F663"/>
      <c r="G663"/>
      <c r="H663"/>
      <c r="I663" s="66"/>
    </row>
    <row r="664" spans="3:9" ht="15.75">
      <c r="C664"/>
      <c r="D664"/>
      <c r="E664"/>
      <c r="F664"/>
      <c r="G664"/>
      <c r="H664"/>
      <c r="I664" s="66"/>
    </row>
    <row r="665" spans="3:9" ht="15.75">
      <c r="C665"/>
      <c r="D665"/>
      <c r="E665"/>
      <c r="F665"/>
      <c r="G665"/>
      <c r="H665"/>
      <c r="I665" s="66"/>
    </row>
    <row r="666" spans="3:9" ht="15.75">
      <c r="C666"/>
      <c r="D666"/>
      <c r="E666"/>
      <c r="F666"/>
      <c r="G666"/>
      <c r="H666"/>
      <c r="I666" s="66"/>
    </row>
    <row r="667" spans="3:9" ht="15.75">
      <c r="C667"/>
      <c r="D667"/>
      <c r="E667"/>
      <c r="F667"/>
      <c r="G667"/>
      <c r="H667"/>
      <c r="I667" s="66"/>
    </row>
    <row r="668" spans="3:9" ht="15.75">
      <c r="C668"/>
      <c r="D668"/>
      <c r="E668"/>
      <c r="F668"/>
      <c r="G668"/>
      <c r="H668"/>
      <c r="I668" s="66"/>
    </row>
    <row r="669" spans="3:9" ht="15.75">
      <c r="C669"/>
      <c r="D669"/>
      <c r="E669"/>
      <c r="F669"/>
      <c r="G669"/>
      <c r="H669"/>
      <c r="I669" s="66"/>
    </row>
    <row r="670" spans="3:9" ht="15.75">
      <c r="C670"/>
      <c r="D670"/>
      <c r="E670"/>
      <c r="F670"/>
      <c r="G670"/>
      <c r="H670"/>
      <c r="I670" s="66"/>
    </row>
    <row r="671" spans="3:9" ht="15.75">
      <c r="C671"/>
      <c r="D671"/>
      <c r="E671"/>
      <c r="F671"/>
      <c r="G671"/>
      <c r="H671"/>
      <c r="I671" s="66"/>
    </row>
    <row r="672" spans="3:9" ht="15.75">
      <c r="C672"/>
      <c r="D672"/>
      <c r="E672"/>
      <c r="F672"/>
      <c r="G672"/>
      <c r="H672"/>
      <c r="I672" s="66"/>
    </row>
    <row r="673" spans="3:9" ht="15.75">
      <c r="C673"/>
      <c r="D673"/>
      <c r="E673"/>
      <c r="F673"/>
      <c r="G673"/>
      <c r="H673"/>
      <c r="I673" s="66"/>
    </row>
    <row r="674" spans="3:9" ht="15.75">
      <c r="C674"/>
      <c r="D674"/>
      <c r="E674"/>
      <c r="F674"/>
      <c r="G674"/>
      <c r="H674"/>
      <c r="I674" s="66"/>
    </row>
    <row r="675" ht="15.75">
      <c r="D675" s="214"/>
    </row>
    <row r="676" ht="15.75">
      <c r="D676" s="214"/>
    </row>
    <row r="677" ht="15.75">
      <c r="D677" s="214"/>
    </row>
    <row r="678" ht="15.75">
      <c r="D678" s="214"/>
    </row>
    <row r="679" ht="15.75">
      <c r="D679" s="214"/>
    </row>
    <row r="680" ht="15.75">
      <c r="D680" s="214"/>
    </row>
    <row r="681" ht="15.75">
      <c r="D681" s="214"/>
    </row>
    <row r="682" ht="15.75">
      <c r="D682" s="214"/>
    </row>
    <row r="683" ht="15.75">
      <c r="D683" s="214"/>
    </row>
    <row r="684" ht="15.75">
      <c r="D684" s="214"/>
    </row>
    <row r="685" ht="15.75">
      <c r="D685" s="214"/>
    </row>
    <row r="686" ht="15.75">
      <c r="D686" s="214"/>
    </row>
    <row r="687" ht="15.75">
      <c r="D687" s="214"/>
    </row>
    <row r="688" ht="15.75">
      <c r="D688" s="214"/>
    </row>
    <row r="689" ht="15.75">
      <c r="D689" s="214"/>
    </row>
    <row r="690" ht="15.75">
      <c r="D690" s="214"/>
    </row>
    <row r="691" ht="15.75">
      <c r="D691" s="214"/>
    </row>
    <row r="692" ht="15.75">
      <c r="D692" s="214"/>
    </row>
    <row r="693" ht="15.75">
      <c r="D693" s="214"/>
    </row>
    <row r="694" ht="15.75">
      <c r="D694" s="214"/>
    </row>
    <row r="695" ht="15.75">
      <c r="D695" s="214"/>
    </row>
    <row r="696" ht="15.75">
      <c r="D696" s="214"/>
    </row>
    <row r="697" ht="15.75">
      <c r="D697" s="214"/>
    </row>
    <row r="698" ht="15.75">
      <c r="D698" s="214"/>
    </row>
    <row r="699" ht="15.75">
      <c r="D699" s="214"/>
    </row>
    <row r="700" ht="15.75">
      <c r="D700" s="214"/>
    </row>
    <row r="701" ht="15.75">
      <c r="D701" s="214"/>
    </row>
    <row r="702" ht="15.75">
      <c r="D702" s="214"/>
    </row>
    <row r="703" ht="15.75">
      <c r="D703" s="214"/>
    </row>
    <row r="704" ht="15.75">
      <c r="D704" s="214"/>
    </row>
    <row r="705" ht="15.75">
      <c r="D705" s="214"/>
    </row>
    <row r="706" ht="15.75">
      <c r="D706" s="214"/>
    </row>
    <row r="707" ht="15.75">
      <c r="D707" s="214"/>
    </row>
    <row r="708" ht="15.75">
      <c r="D708" s="214"/>
    </row>
    <row r="709" ht="15.75">
      <c r="D709" s="214"/>
    </row>
    <row r="710" ht="15.75">
      <c r="D710" s="214"/>
    </row>
    <row r="711" ht="15.75">
      <c r="D711" s="214"/>
    </row>
    <row r="712" ht="15.75">
      <c r="D712" s="214"/>
    </row>
    <row r="713" ht="15.75">
      <c r="D713" s="214"/>
    </row>
    <row r="714" ht="15.75">
      <c r="D714" s="214"/>
    </row>
    <row r="715" ht="15.75">
      <c r="D715" s="214"/>
    </row>
    <row r="716" ht="15.75">
      <c r="D716" s="214"/>
    </row>
    <row r="717" ht="15.75">
      <c r="D717" s="214"/>
    </row>
    <row r="718" ht="15.75">
      <c r="D718" s="214"/>
    </row>
    <row r="719" ht="15.75">
      <c r="D719" s="214"/>
    </row>
    <row r="720" ht="15.75">
      <c r="D720" s="214"/>
    </row>
    <row r="721" ht="15.75">
      <c r="D721" s="214"/>
    </row>
    <row r="722" ht="15.75">
      <c r="D722" s="214"/>
    </row>
    <row r="723" ht="15.75">
      <c r="D723" s="214"/>
    </row>
    <row r="724" ht="15.75">
      <c r="D724" s="214"/>
    </row>
    <row r="725" ht="15.75">
      <c r="D725" s="2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23" useFirstPageNumber="1" horizontalDpi="300" verticalDpi="3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4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15" customWidth="1"/>
    <col min="3" max="3" width="39.57421875" style="125" customWidth="1"/>
    <col min="4" max="4" width="17.140625" style="125" customWidth="1"/>
    <col min="5" max="5" width="17.7109375" style="125" customWidth="1"/>
    <col min="6" max="6" width="18.28125" style="216" customWidth="1"/>
    <col min="7" max="8" width="9.140625" style="125" customWidth="1"/>
    <col min="9" max="9" width="37.421875" style="125" customWidth="1"/>
    <col min="10" max="16384" width="9.140625" style="125" customWidth="1"/>
  </cols>
  <sheetData>
    <row r="1" spans="1:6" ht="13.5">
      <c r="A1" s="217" t="s">
        <v>488</v>
      </c>
      <c r="F1" s="218" t="s">
        <v>418</v>
      </c>
    </row>
    <row r="4" spans="1:6" ht="56.25" customHeight="1">
      <c r="A4" s="219" t="s">
        <v>4</v>
      </c>
      <c r="B4" s="219" t="s">
        <v>419</v>
      </c>
      <c r="C4" s="220" t="s">
        <v>420</v>
      </c>
      <c r="D4" s="221" t="s">
        <v>421</v>
      </c>
      <c r="E4" s="221" t="s">
        <v>422</v>
      </c>
      <c r="F4" s="222" t="s">
        <v>10</v>
      </c>
    </row>
    <row r="5" spans="1:6" s="227" customFormat="1" ht="34.5" customHeight="1">
      <c r="A5" s="223"/>
      <c r="B5" s="224"/>
      <c r="C5" s="225" t="s">
        <v>423</v>
      </c>
      <c r="D5" s="226">
        <f>SUM(D6:D63)</f>
        <v>11440000</v>
      </c>
      <c r="E5" s="226">
        <f>SUM(E6:E63)</f>
        <v>13112267</v>
      </c>
      <c r="F5" s="226">
        <f>SUM(F6:F63)</f>
        <v>25766121</v>
      </c>
    </row>
    <row r="6" spans="1:6" s="232" customFormat="1" ht="34.5" customHeight="1">
      <c r="A6" s="228">
        <v>600</v>
      </c>
      <c r="B6" s="228">
        <v>60004</v>
      </c>
      <c r="C6" s="229" t="s">
        <v>233</v>
      </c>
      <c r="D6" s="230">
        <v>20000</v>
      </c>
      <c r="E6" s="231">
        <v>20000</v>
      </c>
      <c r="F6" s="231">
        <v>19000</v>
      </c>
    </row>
    <row r="7" spans="1:9" ht="42" customHeight="1">
      <c r="A7" s="228">
        <v>600</v>
      </c>
      <c r="B7" s="228">
        <v>60016</v>
      </c>
      <c r="C7" s="233" t="s">
        <v>241</v>
      </c>
      <c r="D7" s="234">
        <v>8700000</v>
      </c>
      <c r="E7" s="234">
        <v>8955000</v>
      </c>
      <c r="F7" s="235">
        <v>5000000</v>
      </c>
      <c r="I7" s="236"/>
    </row>
    <row r="8" spans="1:6" ht="36" customHeight="1">
      <c r="A8" s="228">
        <v>600</v>
      </c>
      <c r="B8" s="228">
        <v>60016</v>
      </c>
      <c r="C8" s="233" t="s">
        <v>243</v>
      </c>
      <c r="D8" s="234">
        <v>160000</v>
      </c>
      <c r="E8" s="234">
        <v>160000</v>
      </c>
      <c r="F8" s="235">
        <v>160000</v>
      </c>
    </row>
    <row r="9" spans="1:6" ht="41.25" customHeight="1">
      <c r="A9" s="228">
        <v>600</v>
      </c>
      <c r="B9" s="228">
        <v>60016</v>
      </c>
      <c r="C9" s="233" t="s">
        <v>245</v>
      </c>
      <c r="D9" s="234">
        <v>75000</v>
      </c>
      <c r="E9" s="234">
        <v>75000</v>
      </c>
      <c r="F9" s="235">
        <v>75000</v>
      </c>
    </row>
    <row r="10" spans="1:6" ht="43.5" customHeight="1">
      <c r="A10" s="228">
        <v>600</v>
      </c>
      <c r="B10" s="228">
        <v>60016</v>
      </c>
      <c r="C10" s="233" t="s">
        <v>252</v>
      </c>
      <c r="D10" s="234">
        <v>50000</v>
      </c>
      <c r="E10" s="234">
        <v>50000</v>
      </c>
      <c r="F10" s="235">
        <v>700000</v>
      </c>
    </row>
    <row r="11" spans="1:6" ht="42" customHeight="1">
      <c r="A11" s="228">
        <v>600</v>
      </c>
      <c r="B11" s="228">
        <v>60016</v>
      </c>
      <c r="C11" s="233" t="s">
        <v>255</v>
      </c>
      <c r="D11" s="234">
        <v>0</v>
      </c>
      <c r="E11" s="234">
        <v>0</v>
      </c>
      <c r="F11" s="235">
        <v>1840000</v>
      </c>
    </row>
    <row r="12" spans="1:6" ht="39.75" customHeight="1">
      <c r="A12" s="228">
        <v>600</v>
      </c>
      <c r="B12" s="228">
        <v>60016</v>
      </c>
      <c r="C12" s="233" t="s">
        <v>256</v>
      </c>
      <c r="D12" s="234">
        <v>0</v>
      </c>
      <c r="E12" s="234">
        <v>0</v>
      </c>
      <c r="F12" s="235">
        <v>80000</v>
      </c>
    </row>
    <row r="13" spans="1:6" ht="40.5" customHeight="1">
      <c r="A13" s="228">
        <v>600</v>
      </c>
      <c r="B13" s="228">
        <v>60016</v>
      </c>
      <c r="C13" s="233" t="s">
        <v>257</v>
      </c>
      <c r="D13" s="234">
        <v>0</v>
      </c>
      <c r="E13" s="234">
        <v>0</v>
      </c>
      <c r="F13" s="235">
        <v>80000</v>
      </c>
    </row>
    <row r="14" spans="1:6" ht="39.75" customHeight="1">
      <c r="A14" s="228">
        <v>600</v>
      </c>
      <c r="B14" s="228">
        <v>60016</v>
      </c>
      <c r="C14" s="233" t="s">
        <v>424</v>
      </c>
      <c r="D14" s="234">
        <v>0</v>
      </c>
      <c r="E14" s="234">
        <v>0</v>
      </c>
      <c r="F14" s="235">
        <v>350000</v>
      </c>
    </row>
    <row r="15" spans="1:6" ht="32.25" customHeight="1">
      <c r="A15" s="228">
        <v>600</v>
      </c>
      <c r="B15" s="228">
        <v>60016</v>
      </c>
      <c r="C15" s="233" t="s">
        <v>259</v>
      </c>
      <c r="D15" s="234">
        <v>0</v>
      </c>
      <c r="E15" s="234">
        <v>0</v>
      </c>
      <c r="F15" s="235">
        <v>528000</v>
      </c>
    </row>
    <row r="16" spans="1:9" ht="45" customHeight="1">
      <c r="A16" s="228">
        <v>600</v>
      </c>
      <c r="B16" s="228">
        <v>60016</v>
      </c>
      <c r="C16" s="233" t="s">
        <v>260</v>
      </c>
      <c r="D16" s="234">
        <v>0</v>
      </c>
      <c r="E16" s="234">
        <v>0</v>
      </c>
      <c r="F16" s="235">
        <v>370000</v>
      </c>
      <c r="I16" s="236"/>
    </row>
    <row r="17" spans="1:6" ht="42" customHeight="1">
      <c r="A17" s="228">
        <v>600</v>
      </c>
      <c r="B17" s="228">
        <v>60016</v>
      </c>
      <c r="C17" s="233" t="s">
        <v>261</v>
      </c>
      <c r="D17" s="234">
        <v>0</v>
      </c>
      <c r="E17" s="234">
        <v>0</v>
      </c>
      <c r="F17" s="235">
        <v>41000</v>
      </c>
    </row>
    <row r="18" spans="1:6" ht="43.5" customHeight="1">
      <c r="A18" s="228">
        <v>600</v>
      </c>
      <c r="B18" s="228">
        <v>60016</v>
      </c>
      <c r="C18" s="233" t="s">
        <v>425</v>
      </c>
      <c r="D18" s="234">
        <v>0</v>
      </c>
      <c r="E18" s="234">
        <v>0</v>
      </c>
      <c r="F18" s="235">
        <v>52000</v>
      </c>
    </row>
    <row r="19" spans="1:6" ht="41.25" customHeight="1">
      <c r="A19" s="228">
        <v>600</v>
      </c>
      <c r="B19" s="228">
        <v>60016</v>
      </c>
      <c r="C19" s="233" t="s">
        <v>263</v>
      </c>
      <c r="D19" s="234">
        <v>0</v>
      </c>
      <c r="E19" s="234">
        <v>0</v>
      </c>
      <c r="F19" s="235">
        <v>43000</v>
      </c>
    </row>
    <row r="20" spans="1:6" ht="32.25" customHeight="1">
      <c r="A20" s="228">
        <v>600</v>
      </c>
      <c r="B20" s="228">
        <v>60016</v>
      </c>
      <c r="C20" s="233" t="s">
        <v>265</v>
      </c>
      <c r="D20" s="234">
        <v>0</v>
      </c>
      <c r="E20" s="234">
        <v>0</v>
      </c>
      <c r="F20" s="235">
        <v>35800</v>
      </c>
    </row>
    <row r="21" spans="1:6" ht="36.75" customHeight="1">
      <c r="A21" s="228">
        <v>600</v>
      </c>
      <c r="B21" s="228">
        <v>60016</v>
      </c>
      <c r="C21" s="233" t="s">
        <v>426</v>
      </c>
      <c r="D21" s="234">
        <v>0</v>
      </c>
      <c r="E21" s="234">
        <v>0</v>
      </c>
      <c r="F21" s="235">
        <v>61400</v>
      </c>
    </row>
    <row r="22" spans="1:6" ht="44.25" customHeight="1">
      <c r="A22" s="228">
        <v>600</v>
      </c>
      <c r="B22" s="228">
        <v>60016</v>
      </c>
      <c r="C22" s="233" t="s">
        <v>427</v>
      </c>
      <c r="D22" s="234">
        <v>0</v>
      </c>
      <c r="E22" s="234">
        <v>0</v>
      </c>
      <c r="F22" s="235">
        <v>21000</v>
      </c>
    </row>
    <row r="23" spans="1:6" ht="36" customHeight="1">
      <c r="A23" s="228">
        <v>600</v>
      </c>
      <c r="B23" s="228">
        <v>60016</v>
      </c>
      <c r="C23" s="233" t="s">
        <v>267</v>
      </c>
      <c r="D23" s="234">
        <v>0</v>
      </c>
      <c r="E23" s="234">
        <v>0</v>
      </c>
      <c r="F23" s="235">
        <v>22000</v>
      </c>
    </row>
    <row r="24" spans="1:6" ht="45" customHeight="1">
      <c r="A24" s="228">
        <v>600</v>
      </c>
      <c r="B24" s="228">
        <v>60016</v>
      </c>
      <c r="C24" s="233" t="s">
        <v>268</v>
      </c>
      <c r="D24" s="234">
        <v>0</v>
      </c>
      <c r="E24" s="234">
        <v>0</v>
      </c>
      <c r="F24" s="235">
        <v>95000</v>
      </c>
    </row>
    <row r="25" spans="1:6" ht="45" customHeight="1">
      <c r="A25" s="228">
        <v>600</v>
      </c>
      <c r="B25" s="228">
        <v>60016</v>
      </c>
      <c r="C25" s="233" t="s">
        <v>486</v>
      </c>
      <c r="D25" s="234">
        <v>0</v>
      </c>
      <c r="E25" s="234">
        <v>0</v>
      </c>
      <c r="F25" s="235">
        <v>60000</v>
      </c>
    </row>
    <row r="26" spans="1:6" ht="47.25" customHeight="1">
      <c r="A26" s="228">
        <v>600</v>
      </c>
      <c r="B26" s="228">
        <v>60016</v>
      </c>
      <c r="C26" s="233" t="s">
        <v>269</v>
      </c>
      <c r="D26" s="234">
        <v>0</v>
      </c>
      <c r="E26" s="234">
        <v>0</v>
      </c>
      <c r="F26" s="235">
        <v>75000</v>
      </c>
    </row>
    <row r="27" spans="1:6" ht="37.5" customHeight="1">
      <c r="A27" s="228">
        <v>600</v>
      </c>
      <c r="B27" s="228">
        <v>60016</v>
      </c>
      <c r="C27" s="233" t="s">
        <v>270</v>
      </c>
      <c r="D27" s="234">
        <v>0</v>
      </c>
      <c r="E27" s="234">
        <v>0</v>
      </c>
      <c r="F27" s="235">
        <v>80000</v>
      </c>
    </row>
    <row r="28" spans="1:6" ht="37.5" customHeight="1">
      <c r="A28" s="228">
        <v>600</v>
      </c>
      <c r="B28" s="228">
        <v>60016</v>
      </c>
      <c r="C28" s="233" t="s">
        <v>271</v>
      </c>
      <c r="D28" s="234">
        <v>0</v>
      </c>
      <c r="E28" s="234">
        <v>0</v>
      </c>
      <c r="F28" s="235">
        <v>600000</v>
      </c>
    </row>
    <row r="29" spans="1:6" ht="48.75" customHeight="1">
      <c r="A29" s="228">
        <v>700</v>
      </c>
      <c r="B29" s="228">
        <v>70095</v>
      </c>
      <c r="C29" s="229" t="s">
        <v>277</v>
      </c>
      <c r="D29" s="234">
        <v>770000</v>
      </c>
      <c r="E29" s="234">
        <v>700000</v>
      </c>
      <c r="F29" s="234">
        <v>885000</v>
      </c>
    </row>
    <row r="30" spans="1:6" ht="46.5" customHeight="1">
      <c r="A30" s="228">
        <v>710</v>
      </c>
      <c r="B30" s="228">
        <v>71035</v>
      </c>
      <c r="C30" s="233" t="s">
        <v>280</v>
      </c>
      <c r="D30" s="234">
        <v>70000</v>
      </c>
      <c r="E30" s="234">
        <v>70000</v>
      </c>
      <c r="F30" s="234">
        <v>270000</v>
      </c>
    </row>
    <row r="31" spans="1:6" ht="42.75" customHeight="1">
      <c r="A31" s="228">
        <v>710</v>
      </c>
      <c r="B31" s="228">
        <v>71035</v>
      </c>
      <c r="C31" s="233" t="s">
        <v>281</v>
      </c>
      <c r="D31" s="234">
        <v>75000</v>
      </c>
      <c r="E31" s="234">
        <v>100000</v>
      </c>
      <c r="F31" s="234">
        <v>175000</v>
      </c>
    </row>
    <row r="32" spans="1:6" ht="46.5" customHeight="1">
      <c r="A32" s="228">
        <v>710</v>
      </c>
      <c r="B32" s="228">
        <v>71035</v>
      </c>
      <c r="C32" s="229" t="s">
        <v>283</v>
      </c>
      <c r="D32" s="234">
        <v>0</v>
      </c>
      <c r="E32" s="234">
        <v>60000</v>
      </c>
      <c r="F32" s="234">
        <v>50000</v>
      </c>
    </row>
    <row r="33" spans="1:6" ht="44.25" customHeight="1">
      <c r="A33" s="228">
        <v>710</v>
      </c>
      <c r="B33" s="228">
        <v>71035</v>
      </c>
      <c r="C33" s="229" t="s">
        <v>284</v>
      </c>
      <c r="D33" s="234">
        <v>0</v>
      </c>
      <c r="E33" s="234">
        <v>0</v>
      </c>
      <c r="F33" s="234">
        <v>100000</v>
      </c>
    </row>
    <row r="34" spans="1:6" ht="45.75" customHeight="1">
      <c r="A34" s="228">
        <v>750</v>
      </c>
      <c r="B34" s="228">
        <v>75023</v>
      </c>
      <c r="C34" s="229" t="s">
        <v>287</v>
      </c>
      <c r="D34" s="234">
        <v>0</v>
      </c>
      <c r="E34" s="234">
        <v>0</v>
      </c>
      <c r="F34" s="234">
        <v>60000</v>
      </c>
    </row>
    <row r="35" spans="1:6" ht="45" customHeight="1">
      <c r="A35" s="228">
        <v>750</v>
      </c>
      <c r="B35" s="228">
        <v>75023</v>
      </c>
      <c r="C35" s="229" t="s">
        <v>288</v>
      </c>
      <c r="D35" s="234">
        <v>0</v>
      </c>
      <c r="E35" s="234">
        <v>0</v>
      </c>
      <c r="F35" s="234">
        <v>65000</v>
      </c>
    </row>
    <row r="36" spans="1:6" ht="36.75" customHeight="1">
      <c r="A36" s="228">
        <v>754</v>
      </c>
      <c r="B36" s="228">
        <v>75495</v>
      </c>
      <c r="C36" s="229" t="s">
        <v>302</v>
      </c>
      <c r="D36" s="234">
        <v>50000</v>
      </c>
      <c r="E36" s="234">
        <v>50000</v>
      </c>
      <c r="F36" s="234">
        <v>90000</v>
      </c>
    </row>
    <row r="37" spans="1:6" ht="48" customHeight="1">
      <c r="A37" s="228">
        <v>801</v>
      </c>
      <c r="B37" s="228">
        <v>80101</v>
      </c>
      <c r="C37" s="229" t="s">
        <v>310</v>
      </c>
      <c r="D37" s="234">
        <v>0</v>
      </c>
      <c r="E37" s="234">
        <v>0</v>
      </c>
      <c r="F37" s="234">
        <v>224200</v>
      </c>
    </row>
    <row r="38" spans="1:6" ht="39.75" customHeight="1">
      <c r="A38" s="228">
        <v>801</v>
      </c>
      <c r="B38" s="228">
        <v>80104</v>
      </c>
      <c r="C38" s="233" t="s">
        <v>322</v>
      </c>
      <c r="D38" s="234">
        <v>0</v>
      </c>
      <c r="E38" s="234">
        <v>0</v>
      </c>
      <c r="F38" s="234">
        <v>43000</v>
      </c>
    </row>
    <row r="39" spans="1:6" ht="49.5" customHeight="1">
      <c r="A39" s="228">
        <v>801</v>
      </c>
      <c r="B39" s="228">
        <v>80104</v>
      </c>
      <c r="C39" s="233" t="s">
        <v>323</v>
      </c>
      <c r="D39" s="234">
        <v>0</v>
      </c>
      <c r="E39" s="234">
        <v>0</v>
      </c>
      <c r="F39" s="234">
        <v>25000</v>
      </c>
    </row>
    <row r="40" spans="1:6" ht="40.5" customHeight="1">
      <c r="A40" s="228">
        <v>801</v>
      </c>
      <c r="B40" s="228">
        <v>80104</v>
      </c>
      <c r="C40" s="233" t="s">
        <v>324</v>
      </c>
      <c r="D40" s="234">
        <v>0</v>
      </c>
      <c r="E40" s="234">
        <v>0</v>
      </c>
      <c r="F40" s="234">
        <v>30000</v>
      </c>
    </row>
    <row r="41" spans="1:6" ht="51.75" customHeight="1">
      <c r="A41" s="228">
        <v>801</v>
      </c>
      <c r="B41" s="228">
        <v>80110</v>
      </c>
      <c r="C41" s="229" t="s">
        <v>333</v>
      </c>
      <c r="D41" s="234">
        <v>0</v>
      </c>
      <c r="E41" s="234">
        <v>0</v>
      </c>
      <c r="F41" s="234">
        <v>160000</v>
      </c>
    </row>
    <row r="42" spans="1:6" ht="47.25" customHeight="1">
      <c r="A42" s="228">
        <v>801</v>
      </c>
      <c r="B42" s="228">
        <v>80110</v>
      </c>
      <c r="C42" s="229" t="s">
        <v>428</v>
      </c>
      <c r="D42" s="234">
        <v>0</v>
      </c>
      <c r="E42" s="234">
        <v>0</v>
      </c>
      <c r="F42" s="234">
        <v>48000</v>
      </c>
    </row>
    <row r="43" spans="1:6" ht="47.25" customHeight="1">
      <c r="A43" s="228">
        <v>801</v>
      </c>
      <c r="B43" s="228">
        <v>80110</v>
      </c>
      <c r="C43" s="229" t="s">
        <v>335</v>
      </c>
      <c r="D43" s="234">
        <v>0</v>
      </c>
      <c r="E43" s="234">
        <v>0</v>
      </c>
      <c r="F43" s="234">
        <v>45000</v>
      </c>
    </row>
    <row r="44" spans="1:6" ht="47.25" customHeight="1">
      <c r="A44" s="228">
        <v>801</v>
      </c>
      <c r="B44" s="228">
        <v>80110</v>
      </c>
      <c r="C44" s="229" t="s">
        <v>336</v>
      </c>
      <c r="D44" s="234">
        <v>0</v>
      </c>
      <c r="E44" s="234">
        <v>0</v>
      </c>
      <c r="F44" s="234">
        <v>40000</v>
      </c>
    </row>
    <row r="45" spans="1:6" ht="47.25" customHeight="1">
      <c r="A45" s="228">
        <v>801</v>
      </c>
      <c r="B45" s="228">
        <v>80195</v>
      </c>
      <c r="C45" s="229" t="s">
        <v>340</v>
      </c>
      <c r="D45" s="234">
        <v>0</v>
      </c>
      <c r="E45" s="234">
        <v>0</v>
      </c>
      <c r="F45" s="234">
        <v>1936721</v>
      </c>
    </row>
    <row r="46" spans="1:6" ht="47.25" customHeight="1">
      <c r="A46" s="228">
        <v>801</v>
      </c>
      <c r="B46" s="228">
        <v>80195</v>
      </c>
      <c r="C46" s="229" t="s">
        <v>429</v>
      </c>
      <c r="D46" s="234">
        <v>0</v>
      </c>
      <c r="E46" s="234">
        <v>0</v>
      </c>
      <c r="F46" s="234">
        <v>502000</v>
      </c>
    </row>
    <row r="47" spans="1:6" ht="40.5" customHeight="1">
      <c r="A47" s="228">
        <v>852</v>
      </c>
      <c r="B47" s="228">
        <v>85203</v>
      </c>
      <c r="C47" s="229" t="s">
        <v>348</v>
      </c>
      <c r="D47" s="234">
        <v>0</v>
      </c>
      <c r="E47" s="234">
        <v>0</v>
      </c>
      <c r="F47" s="234">
        <v>11000</v>
      </c>
    </row>
    <row r="48" spans="1:6" ht="39" customHeight="1">
      <c r="A48" s="228">
        <v>900</v>
      </c>
      <c r="B48" s="228">
        <v>90004</v>
      </c>
      <c r="C48" s="233" t="s">
        <v>372</v>
      </c>
      <c r="D48" s="234">
        <v>0</v>
      </c>
      <c r="E48" s="234">
        <v>0</v>
      </c>
      <c r="F48" s="234">
        <v>20000</v>
      </c>
    </row>
    <row r="49" spans="1:6" ht="39" customHeight="1">
      <c r="A49" s="228">
        <v>900</v>
      </c>
      <c r="B49" s="228">
        <v>90004</v>
      </c>
      <c r="C49" s="233" t="s">
        <v>430</v>
      </c>
      <c r="D49" s="234">
        <v>0</v>
      </c>
      <c r="E49" s="234">
        <v>0</v>
      </c>
      <c r="F49" s="234">
        <v>800000</v>
      </c>
    </row>
    <row r="50" spans="1:6" ht="42.75" customHeight="1">
      <c r="A50" s="228">
        <v>900</v>
      </c>
      <c r="B50" s="228">
        <v>90004</v>
      </c>
      <c r="C50" s="233" t="s">
        <v>484</v>
      </c>
      <c r="D50" s="234">
        <v>0</v>
      </c>
      <c r="E50" s="234">
        <v>0</v>
      </c>
      <c r="F50" s="234">
        <v>1176000</v>
      </c>
    </row>
    <row r="51" spans="1:6" ht="44.25" customHeight="1">
      <c r="A51" s="228">
        <v>900</v>
      </c>
      <c r="B51" s="228">
        <v>90015</v>
      </c>
      <c r="C51" s="233" t="s">
        <v>376</v>
      </c>
      <c r="D51" s="234">
        <v>40000</v>
      </c>
      <c r="E51" s="234">
        <v>40000</v>
      </c>
      <c r="F51" s="234">
        <v>40000</v>
      </c>
    </row>
    <row r="52" spans="1:6" ht="35.25" customHeight="1">
      <c r="A52" s="228">
        <v>900</v>
      </c>
      <c r="B52" s="228">
        <v>90015</v>
      </c>
      <c r="C52" s="233" t="s">
        <v>379</v>
      </c>
      <c r="D52" s="234">
        <v>90000</v>
      </c>
      <c r="E52" s="234">
        <v>86000</v>
      </c>
      <c r="F52" s="234">
        <v>60000</v>
      </c>
    </row>
    <row r="53" spans="1:6" ht="33.75" customHeight="1">
      <c r="A53" s="228">
        <v>900</v>
      </c>
      <c r="B53" s="228">
        <v>90015</v>
      </c>
      <c r="C53" s="233" t="s">
        <v>485</v>
      </c>
      <c r="D53" s="234">
        <v>0</v>
      </c>
      <c r="E53" s="234">
        <v>0</v>
      </c>
      <c r="F53" s="234">
        <v>250000</v>
      </c>
    </row>
    <row r="54" spans="1:6" ht="42" customHeight="1">
      <c r="A54" s="228">
        <v>900</v>
      </c>
      <c r="B54" s="228">
        <v>90015</v>
      </c>
      <c r="C54" s="233" t="s">
        <v>381</v>
      </c>
      <c r="D54" s="234">
        <v>0</v>
      </c>
      <c r="E54" s="234">
        <v>0</v>
      </c>
      <c r="F54" s="234">
        <v>64000</v>
      </c>
    </row>
    <row r="55" spans="1:6" ht="37.5" customHeight="1">
      <c r="A55" s="228">
        <v>900</v>
      </c>
      <c r="B55" s="228">
        <v>90015</v>
      </c>
      <c r="C55" s="233" t="s">
        <v>382</v>
      </c>
      <c r="D55" s="234">
        <v>0</v>
      </c>
      <c r="E55" s="234">
        <v>0</v>
      </c>
      <c r="F55" s="234">
        <v>40000</v>
      </c>
    </row>
    <row r="56" spans="1:6" ht="49.5" customHeight="1">
      <c r="A56" s="228">
        <v>900</v>
      </c>
      <c r="B56" s="228">
        <v>90095</v>
      </c>
      <c r="C56" s="233" t="s">
        <v>383</v>
      </c>
      <c r="D56" s="234">
        <v>1200000</v>
      </c>
      <c r="E56" s="234">
        <v>600000</v>
      </c>
      <c r="F56" s="234">
        <v>103000</v>
      </c>
    </row>
    <row r="57" spans="1:6" ht="49.5" customHeight="1">
      <c r="A57" s="228">
        <v>900</v>
      </c>
      <c r="B57" s="228">
        <v>90095</v>
      </c>
      <c r="C57" s="233" t="s">
        <v>384</v>
      </c>
      <c r="D57" s="234">
        <v>20000</v>
      </c>
      <c r="E57" s="234">
        <v>1800000</v>
      </c>
      <c r="F57" s="234">
        <v>4100000</v>
      </c>
    </row>
    <row r="58" spans="1:6" ht="35.25" customHeight="1">
      <c r="A58" s="228">
        <v>900</v>
      </c>
      <c r="B58" s="228">
        <v>90095</v>
      </c>
      <c r="C58" s="233" t="s">
        <v>387</v>
      </c>
      <c r="D58" s="234">
        <v>100000</v>
      </c>
      <c r="E58" s="234">
        <v>100000</v>
      </c>
      <c r="F58" s="234">
        <v>150000</v>
      </c>
    </row>
    <row r="59" spans="1:6" ht="48.75" customHeight="1">
      <c r="A59" s="228">
        <v>900</v>
      </c>
      <c r="B59" s="228">
        <v>90095</v>
      </c>
      <c r="C59" s="233" t="s">
        <v>388</v>
      </c>
      <c r="D59" s="234">
        <v>20000</v>
      </c>
      <c r="E59" s="234">
        <v>10327</v>
      </c>
      <c r="F59" s="234">
        <v>3470000</v>
      </c>
    </row>
    <row r="60" spans="1:6" ht="48" customHeight="1">
      <c r="A60" s="228">
        <v>900</v>
      </c>
      <c r="B60" s="228">
        <v>90095</v>
      </c>
      <c r="C60" s="233" t="s">
        <v>431</v>
      </c>
      <c r="D60" s="234">
        <v>0</v>
      </c>
      <c r="E60" s="234">
        <v>235940</v>
      </c>
      <c r="F60" s="234">
        <v>100000</v>
      </c>
    </row>
    <row r="61" spans="1:6" ht="60.75" customHeight="1">
      <c r="A61" s="228">
        <v>900</v>
      </c>
      <c r="B61" s="228">
        <v>90095</v>
      </c>
      <c r="C61" s="233" t="s">
        <v>390</v>
      </c>
      <c r="D61" s="234">
        <v>0</v>
      </c>
      <c r="E61" s="234">
        <v>0</v>
      </c>
      <c r="F61" s="234">
        <v>120000</v>
      </c>
    </row>
    <row r="62" spans="1:6" ht="54.75" customHeight="1">
      <c r="A62" s="228">
        <v>926</v>
      </c>
      <c r="B62" s="228">
        <v>92604</v>
      </c>
      <c r="C62" s="233" t="s">
        <v>408</v>
      </c>
      <c r="D62" s="234">
        <v>0</v>
      </c>
      <c r="E62" s="234">
        <v>0</v>
      </c>
      <c r="F62" s="234">
        <v>25000</v>
      </c>
    </row>
    <row r="63" spans="1:6" ht="51" customHeight="1">
      <c r="A63" s="228">
        <v>926</v>
      </c>
      <c r="B63" s="228">
        <v>92604</v>
      </c>
      <c r="C63" s="233" t="s">
        <v>409</v>
      </c>
      <c r="D63" s="234">
        <v>0</v>
      </c>
      <c r="E63" s="234">
        <v>0</v>
      </c>
      <c r="F63" s="234">
        <v>100000</v>
      </c>
    </row>
    <row r="64" spans="1:6" s="238" customFormat="1" ht="46.5" customHeight="1">
      <c r="A64" s="237"/>
      <c r="B64" s="237"/>
      <c r="C64" s="75" t="s">
        <v>432</v>
      </c>
      <c r="D64" s="354">
        <f>SUM(D65:D83)</f>
        <v>70000</v>
      </c>
      <c r="E64" s="354">
        <f>SUM(E65:E83)</f>
        <v>70000</v>
      </c>
      <c r="F64" s="354">
        <f>SUM(F65:F83)</f>
        <v>287000</v>
      </c>
    </row>
    <row r="65" spans="1:6" ht="40.5" customHeight="1">
      <c r="A65" s="228">
        <v>750</v>
      </c>
      <c r="B65" s="228">
        <v>75023</v>
      </c>
      <c r="C65" s="229" t="s">
        <v>289</v>
      </c>
      <c r="D65" s="234">
        <v>70000</v>
      </c>
      <c r="E65" s="234">
        <v>70000</v>
      </c>
      <c r="F65" s="234">
        <v>67000</v>
      </c>
    </row>
    <row r="66" spans="1:6" ht="30.75" customHeight="1">
      <c r="A66" s="228">
        <v>801</v>
      </c>
      <c r="B66" s="228">
        <v>80101</v>
      </c>
      <c r="C66" s="229" t="s">
        <v>311</v>
      </c>
      <c r="D66" s="234">
        <v>0</v>
      </c>
      <c r="E66" s="234">
        <v>0</v>
      </c>
      <c r="F66" s="234">
        <v>8000</v>
      </c>
    </row>
    <row r="67" spans="1:6" ht="30.75" customHeight="1">
      <c r="A67" s="228">
        <v>801</v>
      </c>
      <c r="B67" s="228">
        <v>80101</v>
      </c>
      <c r="C67" s="229" t="s">
        <v>312</v>
      </c>
      <c r="D67" s="234">
        <v>0</v>
      </c>
      <c r="E67" s="234">
        <v>0</v>
      </c>
      <c r="F67" s="234">
        <v>5000</v>
      </c>
    </row>
    <row r="68" spans="1:6" ht="30.75" customHeight="1">
      <c r="A68" s="228">
        <v>801</v>
      </c>
      <c r="B68" s="228">
        <v>80101</v>
      </c>
      <c r="C68" s="229" t="s">
        <v>313</v>
      </c>
      <c r="D68" s="234">
        <v>0</v>
      </c>
      <c r="E68" s="234">
        <v>0</v>
      </c>
      <c r="F68" s="234">
        <v>8000</v>
      </c>
    </row>
    <row r="69" spans="1:6" ht="35.25" customHeight="1">
      <c r="A69" s="228">
        <v>801</v>
      </c>
      <c r="B69" s="228">
        <v>80101</v>
      </c>
      <c r="C69" s="229" t="s">
        <v>314</v>
      </c>
      <c r="D69" s="234">
        <v>0</v>
      </c>
      <c r="E69" s="234">
        <v>0</v>
      </c>
      <c r="F69" s="234">
        <v>3500</v>
      </c>
    </row>
    <row r="70" spans="1:6" ht="35.25" customHeight="1">
      <c r="A70" s="228">
        <v>801</v>
      </c>
      <c r="B70" s="228">
        <v>80101</v>
      </c>
      <c r="C70" s="229" t="s">
        <v>315</v>
      </c>
      <c r="D70" s="234">
        <v>0</v>
      </c>
      <c r="E70" s="234">
        <v>0</v>
      </c>
      <c r="F70" s="234">
        <v>9000</v>
      </c>
    </row>
    <row r="71" spans="1:6" ht="35.25" customHeight="1">
      <c r="A71" s="228">
        <v>801</v>
      </c>
      <c r="B71" s="228">
        <v>80101</v>
      </c>
      <c r="C71" s="229" t="s">
        <v>316</v>
      </c>
      <c r="D71" s="234">
        <v>0</v>
      </c>
      <c r="E71" s="234">
        <v>0</v>
      </c>
      <c r="F71" s="234">
        <v>4000</v>
      </c>
    </row>
    <row r="72" spans="1:6" ht="35.25" customHeight="1">
      <c r="A72" s="228">
        <v>801</v>
      </c>
      <c r="B72" s="228">
        <v>80104</v>
      </c>
      <c r="C72" s="233" t="s">
        <v>325</v>
      </c>
      <c r="D72" s="234">
        <v>0</v>
      </c>
      <c r="E72" s="234">
        <v>0</v>
      </c>
      <c r="F72" s="234">
        <v>6500</v>
      </c>
    </row>
    <row r="73" spans="1:6" ht="35.25" customHeight="1">
      <c r="A73" s="228">
        <v>801</v>
      </c>
      <c r="B73" s="228">
        <v>80104</v>
      </c>
      <c r="C73" s="233" t="s">
        <v>326</v>
      </c>
      <c r="D73" s="234">
        <v>0</v>
      </c>
      <c r="E73" s="234">
        <v>0</v>
      </c>
      <c r="F73" s="234">
        <v>5000</v>
      </c>
    </row>
    <row r="74" spans="1:6" ht="35.25" customHeight="1">
      <c r="A74" s="228">
        <v>801</v>
      </c>
      <c r="B74" s="228">
        <v>80104</v>
      </c>
      <c r="C74" s="233" t="s">
        <v>327</v>
      </c>
      <c r="D74" s="234">
        <v>0</v>
      </c>
      <c r="E74" s="234">
        <v>0</v>
      </c>
      <c r="F74" s="234">
        <v>5000</v>
      </c>
    </row>
    <row r="75" spans="1:6" ht="35.25" customHeight="1">
      <c r="A75" s="228">
        <v>801</v>
      </c>
      <c r="B75" s="228">
        <v>80104</v>
      </c>
      <c r="C75" s="233" t="s">
        <v>433</v>
      </c>
      <c r="D75" s="234">
        <v>0</v>
      </c>
      <c r="E75" s="234">
        <v>0</v>
      </c>
      <c r="F75" s="234">
        <v>10000</v>
      </c>
    </row>
    <row r="76" spans="1:6" ht="35.25" customHeight="1">
      <c r="A76" s="228">
        <v>801</v>
      </c>
      <c r="B76" s="228">
        <v>80104</v>
      </c>
      <c r="C76" s="233" t="s">
        <v>329</v>
      </c>
      <c r="D76" s="234">
        <v>0</v>
      </c>
      <c r="E76" s="234">
        <v>0</v>
      </c>
      <c r="F76" s="234">
        <v>11000</v>
      </c>
    </row>
    <row r="77" spans="1:6" ht="35.25" customHeight="1">
      <c r="A77" s="228">
        <v>801</v>
      </c>
      <c r="B77" s="228">
        <v>80104</v>
      </c>
      <c r="C77" s="233" t="s">
        <v>330</v>
      </c>
      <c r="D77" s="234">
        <v>0</v>
      </c>
      <c r="E77" s="234">
        <v>0</v>
      </c>
      <c r="F77" s="234">
        <v>15000</v>
      </c>
    </row>
    <row r="78" spans="1:6" ht="35.25" customHeight="1">
      <c r="A78" s="228">
        <v>852</v>
      </c>
      <c r="B78" s="228">
        <v>85203</v>
      </c>
      <c r="C78" s="239" t="s">
        <v>350</v>
      </c>
      <c r="D78" s="234">
        <v>0</v>
      </c>
      <c r="E78" s="234">
        <v>0</v>
      </c>
      <c r="F78" s="234">
        <v>10000</v>
      </c>
    </row>
    <row r="79" spans="1:6" ht="35.25" customHeight="1">
      <c r="A79" s="228">
        <v>852</v>
      </c>
      <c r="B79" s="228">
        <v>85219</v>
      </c>
      <c r="C79" s="239" t="s">
        <v>358</v>
      </c>
      <c r="D79" s="234">
        <v>0</v>
      </c>
      <c r="E79" s="234">
        <v>0</v>
      </c>
      <c r="F79" s="234">
        <v>15000</v>
      </c>
    </row>
    <row r="80" spans="1:6" ht="35.25" customHeight="1">
      <c r="A80" s="228">
        <v>852</v>
      </c>
      <c r="B80" s="228">
        <v>85219</v>
      </c>
      <c r="C80" s="239" t="s">
        <v>359</v>
      </c>
      <c r="D80" s="234">
        <v>0</v>
      </c>
      <c r="E80" s="234">
        <v>0</v>
      </c>
      <c r="F80" s="234">
        <v>10000</v>
      </c>
    </row>
    <row r="81" spans="1:6" ht="35.25" customHeight="1">
      <c r="A81" s="228">
        <v>852</v>
      </c>
      <c r="B81" s="228">
        <v>85219</v>
      </c>
      <c r="C81" s="239" t="s">
        <v>360</v>
      </c>
      <c r="D81" s="234">
        <v>0</v>
      </c>
      <c r="E81" s="234">
        <v>0</v>
      </c>
      <c r="F81" s="234">
        <v>20000</v>
      </c>
    </row>
    <row r="82" spans="1:6" ht="35.25" customHeight="1">
      <c r="A82" s="228">
        <v>926</v>
      </c>
      <c r="B82" s="228">
        <v>92604</v>
      </c>
      <c r="C82" s="229" t="s">
        <v>414</v>
      </c>
      <c r="D82" s="234">
        <v>0</v>
      </c>
      <c r="E82" s="234">
        <v>0</v>
      </c>
      <c r="F82" s="234">
        <v>60000</v>
      </c>
    </row>
    <row r="83" spans="1:6" ht="35.25" customHeight="1">
      <c r="A83" s="228">
        <v>926</v>
      </c>
      <c r="B83" s="228">
        <v>92604</v>
      </c>
      <c r="C83" s="229" t="s">
        <v>415</v>
      </c>
      <c r="D83" s="234">
        <v>0</v>
      </c>
      <c r="E83" s="234">
        <v>0</v>
      </c>
      <c r="F83" s="234">
        <v>15000</v>
      </c>
    </row>
    <row r="84" spans="1:6" s="240" customFormat="1" ht="35.25" customHeight="1">
      <c r="A84" s="237"/>
      <c r="B84" s="237"/>
      <c r="C84" s="75" t="s">
        <v>434</v>
      </c>
      <c r="D84" s="226">
        <f>SUM(D85:D95)</f>
        <v>65000</v>
      </c>
      <c r="E84" s="226">
        <f>SUM(E85:E95)</f>
        <v>65000</v>
      </c>
      <c r="F84" s="226">
        <f>SUM(F85:F95)</f>
        <v>2965047</v>
      </c>
    </row>
    <row r="85" spans="1:6" ht="67.5" customHeight="1">
      <c r="A85" s="228">
        <v>600</v>
      </c>
      <c r="B85" s="228">
        <v>60013</v>
      </c>
      <c r="C85" s="229" t="s">
        <v>236</v>
      </c>
      <c r="D85" s="234">
        <v>0</v>
      </c>
      <c r="E85" s="234">
        <v>0</v>
      </c>
      <c r="F85" s="235">
        <v>800000</v>
      </c>
    </row>
    <row r="86" spans="1:6" ht="40.5" customHeight="1">
      <c r="A86" s="228">
        <v>600</v>
      </c>
      <c r="B86" s="228">
        <v>60013</v>
      </c>
      <c r="C86" s="229" t="s">
        <v>237</v>
      </c>
      <c r="D86" s="234">
        <v>0</v>
      </c>
      <c r="E86" s="234">
        <v>0</v>
      </c>
      <c r="F86" s="235">
        <v>175000</v>
      </c>
    </row>
    <row r="87" spans="1:6" ht="28.5" customHeight="1">
      <c r="A87" s="228">
        <v>600</v>
      </c>
      <c r="B87" s="228">
        <v>60014</v>
      </c>
      <c r="C87" s="229" t="s">
        <v>239</v>
      </c>
      <c r="D87" s="234">
        <v>0</v>
      </c>
      <c r="E87" s="234">
        <v>0</v>
      </c>
      <c r="F87" s="235">
        <v>1000000</v>
      </c>
    </row>
    <row r="88" spans="1:6" ht="47.25" customHeight="1">
      <c r="A88" s="228">
        <v>600</v>
      </c>
      <c r="B88" s="228">
        <v>60014</v>
      </c>
      <c r="C88" s="229" t="s">
        <v>240</v>
      </c>
      <c r="D88" s="234">
        <v>0</v>
      </c>
      <c r="E88" s="234">
        <v>0</v>
      </c>
      <c r="F88" s="235">
        <v>487600</v>
      </c>
    </row>
    <row r="89" spans="1:6" ht="28.5" customHeight="1">
      <c r="A89" s="228">
        <v>600</v>
      </c>
      <c r="B89" s="228">
        <v>60053</v>
      </c>
      <c r="C89" s="229" t="s">
        <v>273</v>
      </c>
      <c r="D89" s="234">
        <v>0</v>
      </c>
      <c r="E89" s="234">
        <v>0</v>
      </c>
      <c r="F89" s="235">
        <v>86447</v>
      </c>
    </row>
    <row r="90" spans="1:6" ht="28.5" customHeight="1">
      <c r="A90" s="228">
        <v>754</v>
      </c>
      <c r="B90" s="228">
        <v>75404</v>
      </c>
      <c r="C90" s="229" t="s">
        <v>294</v>
      </c>
      <c r="D90" s="234">
        <v>0</v>
      </c>
      <c r="E90" s="234">
        <v>0</v>
      </c>
      <c r="F90" s="234">
        <v>20000</v>
      </c>
    </row>
    <row r="91" spans="1:6" ht="28.5" customHeight="1">
      <c r="A91" s="228">
        <v>851</v>
      </c>
      <c r="B91" s="228">
        <v>85195</v>
      </c>
      <c r="C91" s="229" t="s">
        <v>346</v>
      </c>
      <c r="D91" s="234">
        <v>0</v>
      </c>
      <c r="E91" s="234">
        <v>0</v>
      </c>
      <c r="F91" s="234">
        <v>300000</v>
      </c>
    </row>
    <row r="92" spans="1:6" ht="28.5" customHeight="1">
      <c r="A92" s="228">
        <v>900</v>
      </c>
      <c r="B92" s="228">
        <v>90095</v>
      </c>
      <c r="C92" s="233" t="s">
        <v>391</v>
      </c>
      <c r="D92" s="234">
        <v>50000</v>
      </c>
      <c r="E92" s="234">
        <v>50000</v>
      </c>
      <c r="F92" s="234">
        <v>50000</v>
      </c>
    </row>
    <row r="93" spans="1:6" ht="28.5" customHeight="1">
      <c r="A93" s="228">
        <v>926</v>
      </c>
      <c r="B93" s="228">
        <v>92616</v>
      </c>
      <c r="C93" s="229" t="s">
        <v>397</v>
      </c>
      <c r="D93" s="234">
        <v>0</v>
      </c>
      <c r="E93" s="234">
        <v>0</v>
      </c>
      <c r="F93" s="234">
        <v>12000</v>
      </c>
    </row>
    <row r="94" spans="1:6" ht="35.25" customHeight="1">
      <c r="A94" s="228">
        <v>926</v>
      </c>
      <c r="B94" s="228">
        <v>92616</v>
      </c>
      <c r="C94" s="229" t="s">
        <v>398</v>
      </c>
      <c r="D94" s="234">
        <v>0</v>
      </c>
      <c r="E94" s="234">
        <v>0</v>
      </c>
      <c r="F94" s="234">
        <v>19000</v>
      </c>
    </row>
    <row r="95" spans="1:6" ht="33.75" customHeight="1">
      <c r="A95" s="228">
        <v>926</v>
      </c>
      <c r="B95" s="228">
        <v>92618</v>
      </c>
      <c r="C95" s="239" t="s">
        <v>400</v>
      </c>
      <c r="D95" s="234">
        <v>15000</v>
      </c>
      <c r="E95" s="234">
        <v>15000</v>
      </c>
      <c r="F95" s="234">
        <v>15000</v>
      </c>
    </row>
    <row r="96" spans="1:6" s="363" customFormat="1" ht="30.75" customHeight="1">
      <c r="A96" s="359" t="s">
        <v>138</v>
      </c>
      <c r="B96" s="360"/>
      <c r="C96" s="361"/>
      <c r="D96" s="362">
        <f>SUM(D84,D64,D5)</f>
        <v>11575000</v>
      </c>
      <c r="E96" s="362">
        <f>SUM(E84,E64,E5)</f>
        <v>13247267</v>
      </c>
      <c r="F96" s="362">
        <f>SUM(F84,F64,F5)</f>
        <v>29018168</v>
      </c>
    </row>
    <row r="97" spans="4:5" ht="13.5">
      <c r="D97" s="216"/>
      <c r="E97" s="216"/>
    </row>
    <row r="98" spans="4:5" ht="13.5">
      <c r="D98" s="216"/>
      <c r="E98" s="216"/>
    </row>
    <row r="99" spans="4:5" ht="13.5">
      <c r="D99" s="216"/>
      <c r="E99" s="216"/>
    </row>
    <row r="100" spans="4:5" ht="13.5">
      <c r="D100" s="216"/>
      <c r="E100" s="216"/>
    </row>
    <row r="101" spans="4:5" ht="13.5">
      <c r="D101" s="216"/>
      <c r="E101" s="216"/>
    </row>
    <row r="102" spans="4:5" ht="13.5">
      <c r="D102" s="216"/>
      <c r="E102" s="216"/>
    </row>
    <row r="103" spans="4:5" ht="13.5">
      <c r="D103" s="216"/>
      <c r="E103" s="216"/>
    </row>
    <row r="104" spans="4:5" ht="13.5">
      <c r="D104" s="216"/>
      <c r="E104" s="216"/>
    </row>
    <row r="105" spans="4:5" ht="13.5">
      <c r="D105" s="216"/>
      <c r="E105" s="216"/>
    </row>
    <row r="106" spans="4:5" ht="13.5">
      <c r="D106" s="216"/>
      <c r="E106" s="216"/>
    </row>
    <row r="107" spans="4:5" ht="13.5">
      <c r="D107" s="216"/>
      <c r="E107" s="216"/>
    </row>
    <row r="108" spans="4:5" ht="13.5">
      <c r="D108" s="216"/>
      <c r="E108" s="216"/>
    </row>
    <row r="109" spans="4:5" ht="13.5">
      <c r="D109" s="216"/>
      <c r="E109" s="216"/>
    </row>
    <row r="110" spans="4:5" ht="13.5">
      <c r="D110" s="216"/>
      <c r="E110" s="216"/>
    </row>
    <row r="111" spans="4:5" ht="13.5">
      <c r="D111" s="216"/>
      <c r="E111" s="216"/>
    </row>
    <row r="112" spans="4:5" ht="13.5">
      <c r="D112" s="216"/>
      <c r="E112" s="216"/>
    </row>
    <row r="113" spans="4:5" ht="13.5">
      <c r="D113" s="216"/>
      <c r="E113" s="216"/>
    </row>
    <row r="114" spans="4:5" ht="13.5">
      <c r="D114" s="216"/>
      <c r="E114" s="216"/>
    </row>
    <row r="115" spans="4:5" ht="13.5">
      <c r="D115" s="216"/>
      <c r="E115" s="216"/>
    </row>
    <row r="116" spans="4:5" ht="13.5">
      <c r="D116" s="216"/>
      <c r="E116" s="216"/>
    </row>
    <row r="117" spans="4:5" ht="13.5">
      <c r="D117" s="216"/>
      <c r="E117" s="216"/>
    </row>
    <row r="118" spans="4:5" ht="13.5">
      <c r="D118" s="216"/>
      <c r="E118" s="216"/>
    </row>
    <row r="119" spans="4:5" ht="13.5">
      <c r="D119" s="216"/>
      <c r="E119" s="216"/>
    </row>
    <row r="120" spans="4:5" ht="13.5">
      <c r="D120" s="216"/>
      <c r="E120" s="216"/>
    </row>
    <row r="121" spans="4:5" ht="13.5">
      <c r="D121" s="216"/>
      <c r="E121" s="216"/>
    </row>
    <row r="122" spans="4:5" ht="13.5">
      <c r="D122" s="216"/>
      <c r="E122" s="216"/>
    </row>
    <row r="123" spans="4:5" ht="13.5">
      <c r="D123" s="216"/>
      <c r="E123" s="216"/>
    </row>
    <row r="124" spans="4:5" ht="13.5">
      <c r="D124" s="216"/>
      <c r="E124" s="216"/>
    </row>
    <row r="125" spans="4:5" ht="13.5">
      <c r="D125" s="216"/>
      <c r="E125" s="216"/>
    </row>
    <row r="126" spans="4:5" ht="13.5">
      <c r="D126" s="216"/>
      <c r="E126" s="216"/>
    </row>
    <row r="127" spans="4:5" ht="13.5">
      <c r="D127" s="216"/>
      <c r="E127" s="216"/>
    </row>
    <row r="128" spans="4:5" ht="13.5">
      <c r="D128" s="216"/>
      <c r="E128" s="216"/>
    </row>
    <row r="129" spans="4:5" ht="13.5">
      <c r="D129" s="216"/>
      <c r="E129" s="216"/>
    </row>
    <row r="130" spans="4:5" ht="13.5">
      <c r="D130" s="216"/>
      <c r="E130" s="216"/>
    </row>
    <row r="131" spans="4:5" ht="13.5">
      <c r="D131" s="216"/>
      <c r="E131" s="216"/>
    </row>
    <row r="132" spans="4:5" ht="13.5">
      <c r="D132" s="216"/>
      <c r="E132" s="216"/>
    </row>
    <row r="133" spans="4:5" ht="13.5">
      <c r="D133" s="216"/>
      <c r="E133" s="216"/>
    </row>
    <row r="134" spans="4:5" ht="13.5">
      <c r="D134" s="216"/>
      <c r="E134" s="216"/>
    </row>
    <row r="135" spans="4:5" ht="13.5">
      <c r="D135" s="216"/>
      <c r="E135" s="216"/>
    </row>
    <row r="136" spans="4:5" ht="13.5">
      <c r="D136" s="216"/>
      <c r="E136" s="216"/>
    </row>
    <row r="137" spans="4:5" ht="13.5">
      <c r="D137" s="216"/>
      <c r="E137" s="216"/>
    </row>
    <row r="138" spans="4:5" ht="13.5">
      <c r="D138" s="216"/>
      <c r="E138" s="216"/>
    </row>
    <row r="139" spans="4:5" ht="13.5">
      <c r="D139" s="216"/>
      <c r="E139" s="216"/>
    </row>
    <row r="140" spans="4:5" ht="13.5">
      <c r="D140" s="216"/>
      <c r="E140" s="216"/>
    </row>
    <row r="141" spans="4:5" ht="13.5">
      <c r="D141" s="216"/>
      <c r="E141" s="216"/>
    </row>
    <row r="142" spans="4:5" ht="13.5">
      <c r="D142" s="216"/>
      <c r="E142" s="216"/>
    </row>
    <row r="143" spans="4:5" ht="13.5">
      <c r="D143" s="216"/>
      <c r="E143" s="216"/>
    </row>
    <row r="144" spans="4:5" ht="13.5">
      <c r="D144" s="216"/>
      <c r="E144" s="216"/>
    </row>
    <row r="145" spans="4:5" ht="13.5">
      <c r="D145" s="216"/>
      <c r="E145" s="216"/>
    </row>
    <row r="146" spans="4:5" ht="13.5">
      <c r="D146" s="216"/>
      <c r="E146" s="216"/>
    </row>
    <row r="147" spans="4:5" ht="13.5">
      <c r="D147" s="216"/>
      <c r="E147" s="216"/>
    </row>
    <row r="148" spans="4:5" ht="13.5">
      <c r="D148" s="216"/>
      <c r="E148" s="216"/>
    </row>
    <row r="149" spans="4:5" ht="13.5">
      <c r="D149" s="216"/>
      <c r="E149" s="216"/>
    </row>
    <row r="150" spans="4:5" ht="13.5">
      <c r="D150" s="216"/>
      <c r="E150" s="216"/>
    </row>
    <row r="151" spans="4:5" ht="13.5">
      <c r="D151" s="216"/>
      <c r="E151" s="216"/>
    </row>
    <row r="152" spans="4:5" ht="13.5">
      <c r="D152" s="216"/>
      <c r="E152" s="216"/>
    </row>
    <row r="153" spans="4:5" ht="13.5">
      <c r="D153" s="216"/>
      <c r="E153" s="216"/>
    </row>
    <row r="154" spans="4:5" ht="13.5">
      <c r="D154" s="216"/>
      <c r="E154" s="216"/>
    </row>
    <row r="155" spans="4:5" ht="13.5">
      <c r="D155" s="216"/>
      <c r="E155" s="216"/>
    </row>
    <row r="156" spans="4:5" ht="13.5">
      <c r="D156" s="216"/>
      <c r="E156" s="216"/>
    </row>
    <row r="157" spans="4:5" ht="13.5">
      <c r="D157" s="216"/>
      <c r="E157" s="216"/>
    </row>
    <row r="158" spans="4:5" ht="13.5">
      <c r="D158" s="216"/>
      <c r="E158" s="216"/>
    </row>
    <row r="159" spans="4:5" ht="13.5">
      <c r="D159" s="216"/>
      <c r="E159" s="216"/>
    </row>
    <row r="160" spans="4:5" ht="13.5">
      <c r="D160" s="216"/>
      <c r="E160" s="216"/>
    </row>
    <row r="161" spans="4:5" ht="13.5">
      <c r="D161" s="216"/>
      <c r="E161" s="216"/>
    </row>
    <row r="162" spans="4:5" ht="13.5">
      <c r="D162" s="216"/>
      <c r="E162" s="216"/>
    </row>
    <row r="163" spans="4:5" ht="13.5">
      <c r="D163" s="216"/>
      <c r="E163" s="216"/>
    </row>
    <row r="164" spans="4:5" ht="13.5">
      <c r="D164" s="216"/>
      <c r="E164" s="216"/>
    </row>
    <row r="165" spans="4:5" ht="13.5">
      <c r="D165" s="216"/>
      <c r="E165" s="216"/>
    </row>
    <row r="166" spans="4:5" ht="13.5">
      <c r="D166" s="216"/>
      <c r="E166" s="216"/>
    </row>
    <row r="167" spans="4:5" ht="13.5">
      <c r="D167" s="216"/>
      <c r="E167" s="216"/>
    </row>
    <row r="168" spans="4:5" ht="13.5">
      <c r="D168" s="216"/>
      <c r="E168" s="216"/>
    </row>
    <row r="169" spans="4:5" ht="13.5">
      <c r="D169" s="216"/>
      <c r="E169" s="216"/>
    </row>
    <row r="170" spans="4:5" ht="13.5">
      <c r="D170" s="216"/>
      <c r="E170" s="216"/>
    </row>
    <row r="171" spans="4:5" ht="13.5">
      <c r="D171" s="216"/>
      <c r="E171" s="216"/>
    </row>
    <row r="172" spans="4:5" ht="13.5">
      <c r="D172" s="216"/>
      <c r="E172" s="216"/>
    </row>
    <row r="173" spans="4:5" ht="13.5">
      <c r="D173" s="216"/>
      <c r="E173" s="216"/>
    </row>
    <row r="174" spans="4:5" ht="13.5">
      <c r="D174" s="216"/>
      <c r="E174" s="216"/>
    </row>
    <row r="175" spans="4:5" ht="13.5">
      <c r="D175" s="216"/>
      <c r="E175" s="216"/>
    </row>
    <row r="176" spans="4:5" ht="13.5">
      <c r="D176" s="216"/>
      <c r="E176" s="216"/>
    </row>
    <row r="177" spans="4:5" ht="13.5">
      <c r="D177" s="216"/>
      <c r="E177" s="216"/>
    </row>
    <row r="178" spans="4:5" ht="13.5">
      <c r="D178" s="216"/>
      <c r="E178" s="216"/>
    </row>
    <row r="179" spans="4:5" ht="13.5">
      <c r="D179" s="216"/>
      <c r="E179" s="216"/>
    </row>
    <row r="180" spans="4:5" ht="13.5">
      <c r="D180" s="216"/>
      <c r="E180" s="216"/>
    </row>
    <row r="181" spans="4:5" ht="13.5">
      <c r="D181" s="216"/>
      <c r="E181" s="216"/>
    </row>
    <row r="182" spans="4:5" ht="13.5">
      <c r="D182" s="216"/>
      <c r="E182" s="216"/>
    </row>
    <row r="183" spans="4:5" ht="13.5">
      <c r="D183" s="216"/>
      <c r="E183" s="216"/>
    </row>
    <row r="184" spans="4:5" ht="13.5">
      <c r="D184" s="216"/>
      <c r="E184" s="216"/>
    </row>
    <row r="185" spans="4:5" ht="13.5">
      <c r="D185" s="216"/>
      <c r="E185" s="216"/>
    </row>
    <row r="186" spans="4:5" ht="13.5">
      <c r="D186" s="216"/>
      <c r="E186" s="216"/>
    </row>
    <row r="187" spans="4:5" ht="13.5">
      <c r="D187" s="216"/>
      <c r="E187" s="216"/>
    </row>
    <row r="188" spans="4:5" ht="13.5">
      <c r="D188" s="216"/>
      <c r="E188" s="216"/>
    </row>
    <row r="189" spans="4:5" ht="13.5">
      <c r="D189" s="216"/>
      <c r="E189" s="216"/>
    </row>
    <row r="190" spans="4:5" ht="13.5">
      <c r="D190" s="216"/>
      <c r="E190" s="216"/>
    </row>
    <row r="191" spans="4:5" ht="13.5">
      <c r="D191" s="216"/>
      <c r="E191" s="216"/>
    </row>
    <row r="192" spans="4:5" ht="13.5">
      <c r="D192" s="216"/>
      <c r="E192" s="216"/>
    </row>
    <row r="193" spans="4:5" ht="13.5">
      <c r="D193" s="216"/>
      <c r="E193" s="216"/>
    </row>
    <row r="194" spans="4:5" ht="13.5">
      <c r="D194" s="216"/>
      <c r="E194" s="216"/>
    </row>
    <row r="195" spans="4:5" ht="13.5">
      <c r="D195" s="216"/>
      <c r="E195" s="216"/>
    </row>
    <row r="196" spans="4:5" ht="13.5">
      <c r="D196" s="216"/>
      <c r="E196" s="216"/>
    </row>
    <row r="197" spans="4:5" ht="13.5">
      <c r="D197" s="216"/>
      <c r="E197" s="216"/>
    </row>
    <row r="198" spans="4:5" ht="13.5">
      <c r="D198" s="216"/>
      <c r="E198" s="216"/>
    </row>
    <row r="199" spans="4:5" ht="13.5">
      <c r="D199" s="216"/>
      <c r="E199" s="216"/>
    </row>
    <row r="200" spans="4:5" ht="13.5">
      <c r="D200" s="216"/>
      <c r="E200" s="216"/>
    </row>
    <row r="201" spans="4:5" ht="13.5">
      <c r="D201" s="216"/>
      <c r="E201" s="216"/>
    </row>
    <row r="202" spans="4:5" ht="13.5">
      <c r="D202" s="216"/>
      <c r="E202" s="216"/>
    </row>
    <row r="203" spans="4:5" ht="13.5">
      <c r="D203" s="216"/>
      <c r="E203" s="216"/>
    </row>
    <row r="204" spans="4:5" ht="13.5">
      <c r="D204" s="216"/>
      <c r="E204" s="216"/>
    </row>
    <row r="205" spans="4:5" ht="13.5">
      <c r="D205" s="216"/>
      <c r="E205" s="216"/>
    </row>
    <row r="206" spans="4:5" ht="13.5">
      <c r="D206" s="216"/>
      <c r="E206" s="216"/>
    </row>
    <row r="207" spans="4:5" ht="13.5">
      <c r="D207" s="216"/>
      <c r="E207" s="216"/>
    </row>
    <row r="208" spans="4:5" ht="13.5">
      <c r="D208" s="216"/>
      <c r="E208" s="216"/>
    </row>
    <row r="209" spans="4:5" ht="13.5">
      <c r="D209" s="216"/>
      <c r="E209" s="216"/>
    </row>
    <row r="210" spans="4:5" ht="13.5">
      <c r="D210" s="216"/>
      <c r="E210" s="216"/>
    </row>
    <row r="211" spans="4:5" ht="13.5">
      <c r="D211" s="216"/>
      <c r="E211" s="216"/>
    </row>
    <row r="212" spans="4:5" ht="13.5">
      <c r="D212" s="216"/>
      <c r="E212" s="216"/>
    </row>
    <row r="213" spans="4:5" ht="13.5">
      <c r="D213" s="216"/>
      <c r="E213" s="216"/>
    </row>
    <row r="214" spans="4:5" ht="13.5">
      <c r="D214" s="216"/>
      <c r="E214" s="216"/>
    </row>
    <row r="215" spans="4:5" ht="13.5">
      <c r="D215" s="216"/>
      <c r="E215" s="216"/>
    </row>
    <row r="216" spans="4:5" ht="13.5">
      <c r="D216" s="216"/>
      <c r="E216" s="216"/>
    </row>
    <row r="217" spans="4:5" ht="13.5">
      <c r="D217" s="216"/>
      <c r="E217" s="216"/>
    </row>
    <row r="218" spans="4:5" ht="13.5">
      <c r="D218" s="216"/>
      <c r="E218" s="216"/>
    </row>
    <row r="219" spans="4:5" ht="13.5">
      <c r="D219" s="216"/>
      <c r="E219" s="216"/>
    </row>
    <row r="220" spans="4:5" ht="13.5">
      <c r="D220" s="216"/>
      <c r="E220" s="216"/>
    </row>
    <row r="221" spans="4:5" ht="13.5">
      <c r="D221" s="216"/>
      <c r="E221" s="216"/>
    </row>
    <row r="222" spans="4:5" ht="13.5">
      <c r="D222" s="216"/>
      <c r="E222" s="216"/>
    </row>
    <row r="223" spans="4:5" ht="13.5">
      <c r="D223" s="216"/>
      <c r="E223" s="216"/>
    </row>
    <row r="224" spans="4:5" ht="13.5">
      <c r="D224" s="216"/>
      <c r="E224" s="2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62" useFirstPageNumber="1" horizontalDpi="300" verticalDpi="3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28" sqref="C28"/>
    </sheetView>
  </sheetViews>
  <sheetFormatPr defaultColWidth="9.140625" defaultRowHeight="12.75"/>
  <cols>
    <col min="1" max="1" width="3.8515625" style="185" customWidth="1"/>
    <col min="2" max="2" width="36.7109375" style="185" customWidth="1"/>
    <col min="3" max="3" width="18.57421875" style="185" customWidth="1"/>
    <col min="4" max="4" width="18.8515625" style="185" customWidth="1"/>
    <col min="5" max="5" width="21.140625" style="185" customWidth="1"/>
    <col min="6" max="6" width="18.421875" style="185" customWidth="1"/>
    <col min="7" max="16384" width="9.140625" style="185" customWidth="1"/>
  </cols>
  <sheetData>
    <row r="1" ht="18">
      <c r="A1" s="241" t="s">
        <v>435</v>
      </c>
    </row>
    <row r="3" ht="15.75">
      <c r="F3" s="242" t="s">
        <v>436</v>
      </c>
    </row>
    <row r="5" spans="1:6" s="125" customFormat="1" ht="44.25" customHeight="1">
      <c r="A5" s="243" t="s">
        <v>141</v>
      </c>
      <c r="B5" s="243" t="s">
        <v>7</v>
      </c>
      <c r="C5" s="243" t="s">
        <v>437</v>
      </c>
      <c r="D5" s="243" t="s">
        <v>438</v>
      </c>
      <c r="E5" s="244" t="s">
        <v>439</v>
      </c>
      <c r="F5" s="244" t="s">
        <v>440</v>
      </c>
    </row>
    <row r="6" spans="1:6" s="246" customFormat="1" ht="15" customHeight="1">
      <c r="A6" s="245">
        <v>1</v>
      </c>
      <c r="B6" s="245">
        <v>2</v>
      </c>
      <c r="C6" s="245">
        <v>3</v>
      </c>
      <c r="D6" s="245">
        <v>4</v>
      </c>
      <c r="E6" s="245">
        <v>5</v>
      </c>
      <c r="F6" s="245">
        <v>6</v>
      </c>
    </row>
    <row r="7" spans="1:6" s="183" customFormat="1" ht="30" customHeight="1">
      <c r="A7" s="247"/>
      <c r="B7" s="248" t="s">
        <v>215</v>
      </c>
      <c r="C7" s="249">
        <f>SUM(C8:C9)</f>
        <v>28856481.17</v>
      </c>
      <c r="D7" s="249">
        <f>SUM(D8:D9)</f>
        <v>11600000</v>
      </c>
      <c r="E7" s="250">
        <f>SUM(E8:E9)</f>
        <v>0</v>
      </c>
      <c r="F7" s="250">
        <f>SUM(F8:F9)</f>
        <v>8856334</v>
      </c>
    </row>
    <row r="8" spans="1:6" ht="30" customHeight="1">
      <c r="A8" s="251">
        <v>1</v>
      </c>
      <c r="B8" s="252" t="s">
        <v>216</v>
      </c>
      <c r="C8" s="253">
        <v>23600000</v>
      </c>
      <c r="D8" s="253">
        <v>11600000</v>
      </c>
      <c r="E8" s="254"/>
      <c r="F8" s="254">
        <v>8856334</v>
      </c>
    </row>
    <row r="9" spans="1:6" ht="30" customHeight="1">
      <c r="A9" s="251">
        <v>2</v>
      </c>
      <c r="B9" s="255" t="s">
        <v>441</v>
      </c>
      <c r="C9" s="256">
        <v>5256481.17</v>
      </c>
      <c r="D9" s="256">
        <v>0</v>
      </c>
      <c r="E9" s="257">
        <v>0</v>
      </c>
      <c r="F9" s="257">
        <v>0</v>
      </c>
    </row>
    <row r="10" spans="1:6" s="183" customFormat="1" ht="33.75" customHeight="1">
      <c r="A10" s="258"/>
      <c r="B10" s="248" t="s">
        <v>442</v>
      </c>
      <c r="C10" s="249">
        <f>SUM(C11:C11)</f>
        <v>8757056</v>
      </c>
      <c r="D10" s="249">
        <f>SUM(D11:D11)</f>
        <v>9411156</v>
      </c>
      <c r="E10" s="250">
        <f>SUM(E11:E11)</f>
        <v>9784500</v>
      </c>
      <c r="F10" s="250">
        <f>SUM(F11:F11)</f>
        <v>8856334</v>
      </c>
    </row>
    <row r="11" spans="1:6" ht="33.75" customHeight="1">
      <c r="A11" s="251">
        <v>1</v>
      </c>
      <c r="B11" s="259" t="s">
        <v>443</v>
      </c>
      <c r="C11" s="260">
        <v>8757056</v>
      </c>
      <c r="D11" s="260">
        <v>9411156</v>
      </c>
      <c r="E11" s="261">
        <v>9784500</v>
      </c>
      <c r="F11" s="261">
        <v>8856334</v>
      </c>
    </row>
    <row r="12" spans="3:6" ht="15.75">
      <c r="C12" s="262"/>
      <c r="D12" s="262"/>
      <c r="E12" s="262"/>
      <c r="F12" s="262"/>
    </row>
    <row r="13" spans="3:6" ht="15.75">
      <c r="C13" s="262"/>
      <c r="D13" s="262"/>
      <c r="E13" s="262"/>
      <c r="F13" s="2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71" useFirstPageNumber="1" horizontalDpi="300" verticalDpi="3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4.140625" style="263" customWidth="1"/>
    <col min="2" max="2" width="15.28125" style="263" customWidth="1"/>
    <col min="3" max="4" width="13.7109375" style="263" customWidth="1"/>
    <col min="5" max="5" width="14.8515625" style="263" customWidth="1"/>
    <col min="6" max="6" width="14.57421875" style="263" customWidth="1"/>
    <col min="7" max="7" width="22.7109375" style="263" customWidth="1"/>
    <col min="8" max="16384" width="9.140625" style="263" customWidth="1"/>
  </cols>
  <sheetData>
    <row r="1" spans="1:7" ht="18">
      <c r="A1" s="264" t="s">
        <v>444</v>
      </c>
      <c r="B1" s="62"/>
      <c r="C1" s="62"/>
      <c r="D1" s="62"/>
      <c r="E1" s="62"/>
      <c r="F1" s="62"/>
      <c r="G1" s="265"/>
    </row>
    <row r="2" spans="1:7" ht="18">
      <c r="A2" s="264"/>
      <c r="B2" s="264" t="s">
        <v>487</v>
      </c>
      <c r="C2" s="62"/>
      <c r="D2" s="62"/>
      <c r="E2" s="62"/>
      <c r="F2" s="62"/>
      <c r="G2" s="265"/>
    </row>
    <row r="3" spans="1:7" ht="13.5">
      <c r="A3" s="266" t="s">
        <v>445</v>
      </c>
      <c r="B3" s="266"/>
      <c r="C3" s="266"/>
      <c r="D3" s="266"/>
      <c r="E3" s="266"/>
      <c r="F3" s="266"/>
      <c r="G3" s="266"/>
    </row>
    <row r="4" spans="1:7" ht="18">
      <c r="A4" s="266"/>
      <c r="B4" s="266"/>
      <c r="C4" s="266"/>
      <c r="D4" s="266"/>
      <c r="E4" s="266"/>
      <c r="F4" s="266"/>
      <c r="G4" s="265" t="s">
        <v>446</v>
      </c>
    </row>
    <row r="5" spans="1:8" s="272" customFormat="1" ht="41.25" customHeight="1">
      <c r="A5" s="267" t="s">
        <v>447</v>
      </c>
      <c r="B5" s="268" t="s">
        <v>448</v>
      </c>
      <c r="C5" s="269" t="s">
        <v>449</v>
      </c>
      <c r="D5" s="269" t="s">
        <v>450</v>
      </c>
      <c r="E5" s="269" t="s">
        <v>451</v>
      </c>
      <c r="F5" s="269" t="s">
        <v>452</v>
      </c>
      <c r="G5" s="270" t="s">
        <v>453</v>
      </c>
      <c r="H5" s="271"/>
    </row>
    <row r="6" spans="1:8" s="277" customFormat="1" ht="18" customHeight="1">
      <c r="A6" s="273">
        <v>1</v>
      </c>
      <c r="B6" s="274">
        <v>2</v>
      </c>
      <c r="C6" s="275">
        <v>3</v>
      </c>
      <c r="D6" s="275">
        <v>4</v>
      </c>
      <c r="E6" s="275">
        <v>5</v>
      </c>
      <c r="F6" s="275">
        <v>6</v>
      </c>
      <c r="G6" s="273">
        <v>7</v>
      </c>
      <c r="H6" s="276"/>
    </row>
    <row r="7" spans="1:8" ht="28.5" customHeight="1">
      <c r="A7" s="278"/>
      <c r="B7" s="279" t="s">
        <v>454</v>
      </c>
      <c r="C7" s="279"/>
      <c r="D7" s="279"/>
      <c r="E7" s="279"/>
      <c r="F7" s="279"/>
      <c r="G7" s="280"/>
      <c r="H7" s="272"/>
    </row>
    <row r="8" spans="1:8" ht="19.5" customHeight="1">
      <c r="A8" s="281" t="s">
        <v>146</v>
      </c>
      <c r="B8" s="282" t="s">
        <v>455</v>
      </c>
      <c r="C8" s="283"/>
      <c r="D8" s="283"/>
      <c r="E8" s="283"/>
      <c r="F8" s="283"/>
      <c r="G8" s="284"/>
      <c r="H8" s="272"/>
    </row>
    <row r="9" spans="1:7" ht="25.5" customHeight="1">
      <c r="A9" s="285">
        <v>1</v>
      </c>
      <c r="B9" s="286" t="s">
        <v>456</v>
      </c>
      <c r="C9" s="287">
        <v>211534</v>
      </c>
      <c r="D9" s="287">
        <v>2300</v>
      </c>
      <c r="E9" s="287">
        <v>213834</v>
      </c>
      <c r="F9" s="287">
        <v>0</v>
      </c>
      <c r="G9" s="278" t="s">
        <v>457</v>
      </c>
    </row>
    <row r="10" spans="1:7" ht="27" customHeight="1">
      <c r="A10" s="285"/>
      <c r="B10" s="288" t="s">
        <v>451</v>
      </c>
      <c r="C10" s="289">
        <v>211534</v>
      </c>
      <c r="D10" s="289">
        <v>2300</v>
      </c>
      <c r="E10" s="289">
        <v>213834</v>
      </c>
      <c r="F10" s="290">
        <v>0</v>
      </c>
      <c r="G10" s="291" t="s">
        <v>458</v>
      </c>
    </row>
    <row r="11" spans="1:7" ht="25.5" customHeight="1">
      <c r="A11" s="281"/>
      <c r="B11" s="279" t="s">
        <v>459</v>
      </c>
      <c r="C11" s="279"/>
      <c r="D11" s="279"/>
      <c r="E11" s="279"/>
      <c r="F11" s="292"/>
      <c r="G11" s="293"/>
    </row>
    <row r="12" spans="1:7" ht="21" customHeight="1">
      <c r="A12" s="294" t="s">
        <v>183</v>
      </c>
      <c r="B12" s="283" t="s">
        <v>460</v>
      </c>
      <c r="C12" s="283"/>
      <c r="D12" s="283"/>
      <c r="E12" s="283"/>
      <c r="F12" s="295"/>
      <c r="G12" s="296"/>
    </row>
    <row r="13" spans="1:7" ht="25.5" customHeight="1">
      <c r="A13" s="285">
        <v>1</v>
      </c>
      <c r="B13" s="297">
        <v>41723</v>
      </c>
      <c r="C13" s="287">
        <v>648600</v>
      </c>
      <c r="D13" s="287">
        <v>239100</v>
      </c>
      <c r="E13" s="287">
        <v>887700</v>
      </c>
      <c r="F13" s="287">
        <v>14269967</v>
      </c>
      <c r="G13" s="278" t="s">
        <v>457</v>
      </c>
    </row>
    <row r="14" spans="1:7" ht="25.5" customHeight="1">
      <c r="A14" s="285">
        <v>2</v>
      </c>
      <c r="B14" s="297">
        <v>41815</v>
      </c>
      <c r="C14" s="287">
        <v>648600</v>
      </c>
      <c r="D14" s="287">
        <v>233800</v>
      </c>
      <c r="E14" s="287">
        <v>882400</v>
      </c>
      <c r="F14" s="287">
        <v>13621367</v>
      </c>
      <c r="G14" s="298"/>
    </row>
    <row r="15" spans="1:7" ht="25.5" customHeight="1">
      <c r="A15" s="285">
        <v>3</v>
      </c>
      <c r="B15" s="297">
        <v>41907</v>
      </c>
      <c r="C15" s="287">
        <v>648600</v>
      </c>
      <c r="D15" s="287">
        <v>223200</v>
      </c>
      <c r="E15" s="287">
        <v>871800</v>
      </c>
      <c r="F15" s="287">
        <v>12972767</v>
      </c>
      <c r="G15" s="298"/>
    </row>
    <row r="16" spans="1:7" ht="25.5" customHeight="1">
      <c r="A16" s="285">
        <v>4</v>
      </c>
      <c r="B16" s="297">
        <v>41998</v>
      </c>
      <c r="C16" s="287">
        <v>648600</v>
      </c>
      <c r="D16" s="287">
        <v>210200</v>
      </c>
      <c r="E16" s="287">
        <v>858800</v>
      </c>
      <c r="F16" s="287">
        <v>12324167</v>
      </c>
      <c r="G16" s="298"/>
    </row>
    <row r="17" spans="1:7" ht="25.5" customHeight="1">
      <c r="A17" s="285"/>
      <c r="B17" s="299" t="s">
        <v>451</v>
      </c>
      <c r="C17" s="289">
        <f>SUM(C13:C16)</f>
        <v>2594400</v>
      </c>
      <c r="D17" s="289">
        <f>SUM(D13:D16)</f>
        <v>906300</v>
      </c>
      <c r="E17" s="289">
        <f>SUM(E13:E16)</f>
        <v>3500700</v>
      </c>
      <c r="F17" s="289">
        <v>12324167</v>
      </c>
      <c r="G17" s="291" t="s">
        <v>461</v>
      </c>
    </row>
    <row r="18" spans="1:9" ht="24" customHeight="1">
      <c r="A18" s="281"/>
      <c r="B18" s="300" t="s">
        <v>462</v>
      </c>
      <c r="C18" s="301"/>
      <c r="D18" s="302"/>
      <c r="E18" s="302"/>
      <c r="F18" s="302"/>
      <c r="G18" s="303"/>
      <c r="I18" s="304"/>
    </row>
    <row r="19" spans="1:9" ht="23.25" customHeight="1">
      <c r="A19" s="294" t="s">
        <v>189</v>
      </c>
      <c r="B19" s="279" t="s">
        <v>463</v>
      </c>
      <c r="C19" s="292"/>
      <c r="D19" s="305"/>
      <c r="E19" s="305"/>
      <c r="F19" s="305"/>
      <c r="G19" s="306"/>
      <c r="I19" s="304"/>
    </row>
    <row r="20" spans="1:9" ht="26.25" customHeight="1">
      <c r="A20" s="285">
        <v>1</v>
      </c>
      <c r="B20" s="307">
        <v>41713</v>
      </c>
      <c r="C20" s="287">
        <v>722200</v>
      </c>
      <c r="D20" s="287">
        <v>193600</v>
      </c>
      <c r="E20" s="287">
        <v>915800</v>
      </c>
      <c r="F20" s="287">
        <v>18055800</v>
      </c>
      <c r="G20" s="308" t="s">
        <v>457</v>
      </c>
      <c r="I20" s="304"/>
    </row>
    <row r="21" spans="1:9" ht="26.25" customHeight="1">
      <c r="A21" s="285">
        <v>2</v>
      </c>
      <c r="B21" s="307">
        <v>41805</v>
      </c>
      <c r="C21" s="287">
        <v>722200</v>
      </c>
      <c r="D21" s="287">
        <v>190200</v>
      </c>
      <c r="E21" s="287">
        <v>912400</v>
      </c>
      <c r="F21" s="287">
        <v>17333600</v>
      </c>
      <c r="G21" s="308"/>
      <c r="I21" s="304"/>
    </row>
    <row r="22" spans="1:9" ht="26.25" customHeight="1">
      <c r="A22" s="285">
        <v>3</v>
      </c>
      <c r="B22" s="307">
        <v>41907</v>
      </c>
      <c r="C22" s="287">
        <v>722200</v>
      </c>
      <c r="D22" s="287">
        <v>182600</v>
      </c>
      <c r="E22" s="287">
        <v>904800</v>
      </c>
      <c r="F22" s="287">
        <v>16611400</v>
      </c>
      <c r="G22" s="308"/>
      <c r="I22" s="304"/>
    </row>
    <row r="23" spans="1:9" ht="26.25" customHeight="1">
      <c r="A23" s="285">
        <v>4</v>
      </c>
      <c r="B23" s="307">
        <v>41988</v>
      </c>
      <c r="C23" s="287">
        <v>722200</v>
      </c>
      <c r="D23" s="287">
        <v>173100</v>
      </c>
      <c r="E23" s="287">
        <v>895300</v>
      </c>
      <c r="F23" s="287">
        <v>15889200</v>
      </c>
      <c r="G23" s="308"/>
      <c r="I23" s="304"/>
    </row>
    <row r="24" spans="1:9" ht="26.25" customHeight="1">
      <c r="A24" s="309"/>
      <c r="B24" s="310" t="s">
        <v>451</v>
      </c>
      <c r="C24" s="311">
        <f>SUM(C20:C23)</f>
        <v>2888800</v>
      </c>
      <c r="D24" s="311">
        <f>SUM(D20:D23)</f>
        <v>739500</v>
      </c>
      <c r="E24" s="311">
        <v>3628300</v>
      </c>
      <c r="F24" s="311">
        <v>15889200</v>
      </c>
      <c r="G24" s="312" t="s">
        <v>464</v>
      </c>
      <c r="I24" s="304"/>
    </row>
    <row r="25" spans="1:9" ht="22.5" customHeight="1">
      <c r="A25" s="313"/>
      <c r="B25" s="314" t="s">
        <v>465</v>
      </c>
      <c r="C25" s="315"/>
      <c r="D25" s="315"/>
      <c r="E25" s="315"/>
      <c r="F25" s="315"/>
      <c r="G25" s="316"/>
      <c r="I25" s="304"/>
    </row>
    <row r="26" spans="1:9" ht="21" customHeight="1">
      <c r="A26" s="281" t="s">
        <v>192</v>
      </c>
      <c r="B26" s="317" t="s">
        <v>466</v>
      </c>
      <c r="C26" s="295"/>
      <c r="D26" s="318"/>
      <c r="E26" s="318"/>
      <c r="F26" s="318"/>
      <c r="G26" s="319"/>
      <c r="I26" s="304"/>
    </row>
    <row r="27" spans="1:9" ht="24" customHeight="1">
      <c r="A27" s="285">
        <v>1</v>
      </c>
      <c r="B27" s="307">
        <v>41723</v>
      </c>
      <c r="C27" s="287">
        <v>421400</v>
      </c>
      <c r="D27" s="287">
        <v>254600</v>
      </c>
      <c r="E27" s="287">
        <v>676000</v>
      </c>
      <c r="F27" s="287">
        <v>20650200</v>
      </c>
      <c r="G27" s="320"/>
      <c r="I27" s="304"/>
    </row>
    <row r="28" spans="1:9" ht="24" customHeight="1">
      <c r="A28" s="285">
        <v>2</v>
      </c>
      <c r="B28" s="307">
        <v>41815</v>
      </c>
      <c r="C28" s="287">
        <v>421400</v>
      </c>
      <c r="D28" s="287">
        <v>255000</v>
      </c>
      <c r="E28" s="287">
        <v>676400</v>
      </c>
      <c r="F28" s="287">
        <v>20228800</v>
      </c>
      <c r="G28" s="321" t="s">
        <v>457</v>
      </c>
      <c r="I28" s="304"/>
    </row>
    <row r="29" spans="1:9" ht="24" customHeight="1">
      <c r="A29" s="285">
        <v>3</v>
      </c>
      <c r="B29" s="307">
        <v>41907</v>
      </c>
      <c r="C29" s="287">
        <v>421400</v>
      </c>
      <c r="D29" s="287">
        <v>249800</v>
      </c>
      <c r="E29" s="287">
        <v>671200</v>
      </c>
      <c r="F29" s="287">
        <v>19807400</v>
      </c>
      <c r="G29" s="322"/>
      <c r="I29" s="304"/>
    </row>
    <row r="30" spans="1:9" ht="24" customHeight="1">
      <c r="A30" s="285">
        <v>4</v>
      </c>
      <c r="B30" s="307">
        <v>41998</v>
      </c>
      <c r="C30" s="287">
        <v>421400</v>
      </c>
      <c r="D30" s="287">
        <v>242000</v>
      </c>
      <c r="E30" s="287">
        <v>663400</v>
      </c>
      <c r="F30" s="287">
        <v>19386000</v>
      </c>
      <c r="G30" s="322"/>
      <c r="I30" s="304"/>
    </row>
    <row r="31" spans="1:9" ht="25.5" customHeight="1">
      <c r="A31" s="285"/>
      <c r="B31" s="323" t="s">
        <v>451</v>
      </c>
      <c r="C31" s="289">
        <f>SUM(C27:C30)</f>
        <v>1685600</v>
      </c>
      <c r="D31" s="289">
        <f>SUM(D27:D30)</f>
        <v>1001400</v>
      </c>
      <c r="E31" s="289">
        <f>SUM(E27:E30)</f>
        <v>2687000</v>
      </c>
      <c r="F31" s="289">
        <v>19386000</v>
      </c>
      <c r="G31" s="291" t="s">
        <v>467</v>
      </c>
      <c r="I31" s="304"/>
    </row>
    <row r="32" spans="1:9" ht="21" customHeight="1">
      <c r="A32" s="324"/>
      <c r="B32" s="315" t="s">
        <v>462</v>
      </c>
      <c r="C32" s="315"/>
      <c r="D32" s="315"/>
      <c r="E32" s="62"/>
      <c r="F32" s="315"/>
      <c r="G32" s="316"/>
      <c r="I32" s="304"/>
    </row>
    <row r="33" spans="1:9" ht="21" customHeight="1">
      <c r="A33" s="324"/>
      <c r="B33" s="315" t="s">
        <v>468</v>
      </c>
      <c r="C33" s="315"/>
      <c r="D33" s="62"/>
      <c r="E33" s="315"/>
      <c r="F33" s="315"/>
      <c r="G33" s="316"/>
      <c r="I33" s="304"/>
    </row>
    <row r="34" spans="1:9" ht="27" customHeight="1">
      <c r="A34" s="294" t="s">
        <v>217</v>
      </c>
      <c r="B34" s="325" t="s">
        <v>469</v>
      </c>
      <c r="C34" s="325"/>
      <c r="D34" s="295"/>
      <c r="E34" s="325"/>
      <c r="F34" s="325"/>
      <c r="G34" s="319"/>
      <c r="I34" s="304"/>
    </row>
    <row r="35" spans="1:9" ht="21.75" customHeight="1">
      <c r="A35" s="285">
        <v>1</v>
      </c>
      <c r="B35" s="307">
        <v>41723</v>
      </c>
      <c r="C35" s="287">
        <v>209000</v>
      </c>
      <c r="D35" s="287">
        <v>147500</v>
      </c>
      <c r="E35" s="287">
        <v>356500</v>
      </c>
      <c r="F35" s="287">
        <v>10973000</v>
      </c>
      <c r="G35" s="322"/>
      <c r="I35" s="304"/>
    </row>
    <row r="36" spans="1:9" ht="21.75" customHeight="1">
      <c r="A36" s="285">
        <v>2</v>
      </c>
      <c r="B36" s="307">
        <v>41815</v>
      </c>
      <c r="C36" s="287">
        <v>209000</v>
      </c>
      <c r="D36" s="287">
        <v>148000</v>
      </c>
      <c r="E36" s="287">
        <v>357000</v>
      </c>
      <c r="F36" s="287">
        <v>10764000</v>
      </c>
      <c r="G36" s="321" t="s">
        <v>457</v>
      </c>
      <c r="I36" s="304"/>
    </row>
    <row r="37" spans="1:9" ht="21.75" customHeight="1">
      <c r="A37" s="285">
        <v>3</v>
      </c>
      <c r="B37" s="307">
        <v>41907</v>
      </c>
      <c r="C37" s="287">
        <v>209000</v>
      </c>
      <c r="D37" s="287">
        <v>145200</v>
      </c>
      <c r="E37" s="287">
        <v>354200</v>
      </c>
      <c r="F37" s="287">
        <v>10555000</v>
      </c>
      <c r="G37" s="322"/>
      <c r="I37" s="304"/>
    </row>
    <row r="38" spans="1:9" ht="21.75" customHeight="1">
      <c r="A38" s="285">
        <v>4</v>
      </c>
      <c r="B38" s="307">
        <v>41998</v>
      </c>
      <c r="C38" s="287">
        <v>209000</v>
      </c>
      <c r="D38" s="287">
        <v>140800</v>
      </c>
      <c r="E38" s="287">
        <v>349800</v>
      </c>
      <c r="F38" s="287">
        <v>10346000</v>
      </c>
      <c r="G38" s="322"/>
      <c r="I38" s="304"/>
    </row>
    <row r="39" spans="1:9" ht="21" customHeight="1">
      <c r="A39" s="285"/>
      <c r="B39" s="323" t="s">
        <v>451</v>
      </c>
      <c r="C39" s="289">
        <f>SUM(C35:C38)</f>
        <v>836000</v>
      </c>
      <c r="D39" s="289">
        <f>SUM(D35:D38)</f>
        <v>581500</v>
      </c>
      <c r="E39" s="289">
        <f>SUM(E35:E38)</f>
        <v>1417500</v>
      </c>
      <c r="F39" s="289">
        <v>10346000</v>
      </c>
      <c r="G39" s="291" t="s">
        <v>470</v>
      </c>
      <c r="I39" s="304"/>
    </row>
    <row r="40" spans="1:9" ht="27" customHeight="1">
      <c r="A40" s="281" t="s">
        <v>471</v>
      </c>
      <c r="B40" s="315" t="s">
        <v>472</v>
      </c>
      <c r="C40" s="315"/>
      <c r="D40" s="315"/>
      <c r="E40" s="62"/>
      <c r="F40" s="315"/>
      <c r="G40" s="316"/>
      <c r="I40" s="304"/>
    </row>
    <row r="41" spans="1:9" ht="21.75" customHeight="1">
      <c r="A41" s="298"/>
      <c r="B41" s="315" t="s">
        <v>473</v>
      </c>
      <c r="C41" s="315"/>
      <c r="D41" s="62"/>
      <c r="E41" s="315"/>
      <c r="F41" s="315"/>
      <c r="G41" s="316"/>
      <c r="I41" s="304"/>
    </row>
    <row r="42" spans="1:9" ht="21.75" customHeight="1">
      <c r="A42" s="309"/>
      <c r="B42" s="325" t="s">
        <v>474</v>
      </c>
      <c r="C42" s="325"/>
      <c r="D42" s="295"/>
      <c r="E42" s="325"/>
      <c r="F42" s="325"/>
      <c r="G42" s="319"/>
      <c r="I42" s="304"/>
    </row>
    <row r="43" spans="1:9" ht="23.25" customHeight="1">
      <c r="A43" s="309">
        <v>1</v>
      </c>
      <c r="B43" s="326">
        <v>41897</v>
      </c>
      <c r="C43" s="327">
        <v>0</v>
      </c>
      <c r="D43" s="328">
        <v>122800</v>
      </c>
      <c r="E43" s="327">
        <v>122800</v>
      </c>
      <c r="F43" s="327">
        <v>8856334</v>
      </c>
      <c r="G43" s="320"/>
      <c r="I43" s="304"/>
    </row>
    <row r="44" spans="1:9" ht="21.75" customHeight="1">
      <c r="A44" s="285">
        <v>2</v>
      </c>
      <c r="B44" s="307">
        <v>41988</v>
      </c>
      <c r="C44" s="287">
        <v>0</v>
      </c>
      <c r="D44" s="329">
        <v>121400</v>
      </c>
      <c r="E44" s="287">
        <v>121400</v>
      </c>
      <c r="F44" s="287">
        <v>8856334</v>
      </c>
      <c r="G44" s="321" t="s">
        <v>457</v>
      </c>
      <c r="I44" s="304"/>
    </row>
    <row r="45" spans="1:9" s="330" customFormat="1" ht="24" customHeight="1">
      <c r="A45" s="323"/>
      <c r="B45" s="323" t="s">
        <v>451</v>
      </c>
      <c r="C45" s="289">
        <v>0</v>
      </c>
      <c r="D45" s="346">
        <f>SUM(D43:D44)</f>
        <v>244200</v>
      </c>
      <c r="E45" s="346">
        <f>SUM(E43:E44)</f>
        <v>244200</v>
      </c>
      <c r="F45" s="289">
        <v>8856334</v>
      </c>
      <c r="G45" s="291" t="s">
        <v>475</v>
      </c>
      <c r="I45" s="331"/>
    </row>
    <row r="46" spans="1:9" ht="21.75" customHeight="1">
      <c r="A46" s="278"/>
      <c r="B46" s="332" t="s">
        <v>476</v>
      </c>
      <c r="C46" s="333"/>
      <c r="D46" s="334"/>
      <c r="E46" s="333"/>
      <c r="F46" s="333"/>
      <c r="G46" s="320"/>
      <c r="I46" s="304"/>
    </row>
    <row r="47" spans="1:9" ht="25.5" customHeight="1">
      <c r="A47" s="294" t="s">
        <v>477</v>
      </c>
      <c r="B47" s="335" t="s">
        <v>478</v>
      </c>
      <c r="C47" s="327"/>
      <c r="D47" s="336"/>
      <c r="E47" s="327"/>
      <c r="F47" s="327"/>
      <c r="G47" s="337"/>
      <c r="I47" s="304"/>
    </row>
    <row r="48" spans="1:9" ht="34.5" customHeight="1">
      <c r="A48" s="298">
        <v>1</v>
      </c>
      <c r="B48" s="338">
        <v>41988</v>
      </c>
      <c r="C48" s="339">
        <v>640000</v>
      </c>
      <c r="D48" s="340">
        <v>51200</v>
      </c>
      <c r="E48" s="339">
        <v>691200</v>
      </c>
      <c r="F48" s="339">
        <v>640000</v>
      </c>
      <c r="G48" s="322"/>
      <c r="I48" s="304"/>
    </row>
    <row r="49" spans="1:9" ht="30" customHeight="1">
      <c r="A49" s="285"/>
      <c r="B49" s="323" t="s">
        <v>451</v>
      </c>
      <c r="C49" s="289">
        <v>640000</v>
      </c>
      <c r="D49" s="289">
        <v>51200</v>
      </c>
      <c r="E49" s="289">
        <v>691200</v>
      </c>
      <c r="F49" s="289">
        <v>640000</v>
      </c>
      <c r="G49" s="341" t="s">
        <v>479</v>
      </c>
      <c r="I49" s="304"/>
    </row>
    <row r="50" spans="1:9" ht="39" customHeight="1">
      <c r="A50" s="342"/>
      <c r="B50" s="343" t="s">
        <v>480</v>
      </c>
      <c r="C50" s="344">
        <v>8856334</v>
      </c>
      <c r="D50" s="344">
        <v>3526400</v>
      </c>
      <c r="E50" s="344">
        <v>12382734</v>
      </c>
      <c r="F50" s="344">
        <v>67441701</v>
      </c>
      <c r="G50" s="345" t="s">
        <v>481</v>
      </c>
      <c r="I50" s="304"/>
    </row>
  </sheetData>
  <sheetProtection selectLockedCells="1" selectUnlockedCells="1"/>
  <printOptions/>
  <pageMargins left="0.19652777777777777" right="0.19652777777777777" top="0.7875" bottom="0.7875" header="0.5118055555555555" footer="0.5118055555555555"/>
  <pageSetup firstPageNumber="72" useFirstPageNumber="1"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hlukaszewska</cp:lastModifiedBy>
  <cp:lastPrinted>2013-11-15T07:18:04Z</cp:lastPrinted>
  <dcterms:modified xsi:type="dcterms:W3CDTF">2013-11-15T12:37:09Z</dcterms:modified>
  <cp:category/>
  <cp:version/>
  <cp:contentType/>
  <cp:contentStatus/>
</cp:coreProperties>
</file>